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22-2023" sheetId="1" r:id="rId1"/>
  </sheets>
  <definedNames>
    <definedName name="_xlnm.Print_Titles" localSheetId="0">'2022-2023'!$8:$10</definedName>
    <definedName name="_xlnm.Print_Area" localSheetId="0">'2022-2023'!$A$1:$P$98</definedName>
  </definedNames>
  <calcPr fullCalcOnLoad="1"/>
</workbook>
</file>

<file path=xl/sharedStrings.xml><?xml version="1.0" encoding="utf-8"?>
<sst xmlns="http://schemas.openxmlformats.org/spreadsheetml/2006/main" count="152" uniqueCount="133">
  <si>
    <t>- на возмещение стоимости услуг по погребению и выплату социального пособия на погребение</t>
  </si>
  <si>
    <t>- на организацию работы комиссий по делам несовершеннолетних и защите их прав</t>
  </si>
  <si>
    <t>Код бюджетной классификации Российской Федерации</t>
  </si>
  <si>
    <t>Дотации бюджетам субъектов Российской Федерации и муниципальных образований</t>
  </si>
  <si>
    <t>Наименование безвозмездных поступлений</t>
  </si>
  <si>
    <t>Субвенции бюджетам субъектов Российской Федерации и муниципальных образований</t>
  </si>
  <si>
    <t>- на организацию и осуществление деятельности по опеке и попечительству</t>
  </si>
  <si>
    <t>Прочие субсидии бюджетам городских округов</t>
  </si>
  <si>
    <t>000 2 00 00000 00 0000 000</t>
  </si>
  <si>
    <t>БЕЗВОЗМЕЗДНЫЕ  ПОСТУПЛЕНИЯ</t>
  </si>
  <si>
    <t>- на комплектование, учет, использование и хранение архивных документов, отнесенных к государственной собственности Челябинской области</t>
  </si>
  <si>
    <t>- муниципальных районов (городских округов)</t>
  </si>
  <si>
    <t>- на ежемесячную денежную выплату на оплату жилья и коммунальных услуг многодетной семье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</si>
  <si>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</si>
  <si>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-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</si>
  <si>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- на выплату областного единовременного пособия при рождении ребенка</t>
  </si>
  <si>
    <t>-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</si>
  <si>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- на реализацию переданных государственных полномочий в области охраны труда</t>
  </si>
  <si>
    <t>Субсидии бюджетам бюджетной системы Российской Федерации (межбюджетные субсидии)</t>
  </si>
  <si>
    <t>- на реализацию переданных государственных полномочий по социальному обслуживанию граждан</t>
  </si>
  <si>
    <t>- на предоставление мер социальной поддержки в соответствии с Законом Челябинской области «О дополнительных мерах социальной поддержки детей погибших участников Великой Отечественной войны и приравненных к ним лиц» (ежемесячные денежные выплаты и возмещение расходов, связанных с проездом к местам захоронения)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</si>
  <si>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</si>
  <si>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- на организацию и проведение мероприятий с детьми и молодежью</t>
  </si>
  <si>
    <t xml:space="preserve"> -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</si>
  <si>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- на  выплату пособия на ребенка</t>
  </si>
  <si>
    <t>000 2 02 30027 04 0000 150</t>
  </si>
  <si>
    <t>000 2 02 30029 04 0000 150</t>
  </si>
  <si>
    <t>000 2 02 35082 04 0000 150</t>
  </si>
  <si>
    <t>000 2 02 35220 04 0000 150</t>
  </si>
  <si>
    <t>000 2 02 35250 04 0000 150</t>
  </si>
  <si>
    <t>000 2 02 30000 00 0000 150</t>
  </si>
  <si>
    <t>000 2 02 30013 04 0000 150</t>
  </si>
  <si>
    <t>000 2 02 30022 04 0000 150</t>
  </si>
  <si>
    <t>000 2 02 30024 04 0000 150</t>
  </si>
  <si>
    <t>000 2 02 15000 00 0000 150</t>
  </si>
  <si>
    <t>000 2 02 15001 04 0000 150</t>
  </si>
  <si>
    <t>000 2 02 15010 04 0000 150</t>
  </si>
  <si>
    <t>000 2 02 20000 00 0000 150</t>
  </si>
  <si>
    <t>000 2 02 29999 04 0000 150</t>
  </si>
  <si>
    <t xml:space="preserve"> - на  оборудование пунктов проведения экзаменов государственной итоговой аттестации по образовательным программам среднего общего образования </t>
  </si>
  <si>
    <t>Дотации бюджетам городских округов на выравнивание  бюджетной обеспеченности из бюджета субъекта Российской Федерации</t>
  </si>
  <si>
    <t xml:space="preserve"> - на  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</si>
  <si>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- на организацию работы органов управления социальной защиты населения муниципальных образований</t>
  </si>
  <si>
    <t>- на оплату услуг специалистов по организации физкультурно - оздоровительной и спортивно - массовой работы с лицами с ограниченными возможностями здоровья</t>
  </si>
  <si>
    <t xml:space="preserve"> - на капитальный ремонт, ремонт и содержание автомобильных дорог общего пользования местного значения</t>
  </si>
  <si>
    <t>- на обеспечение дополнительных мер социальной поддержки отдельных категорий граждан в Челябинской области (компенсационные выплаты за пользование услугам связи)</t>
  </si>
  <si>
    <t>- на обеспечение дополнительных мер социальной поддержки отдельных категорий граждан в Челябинской области (компенсация расходов на оплату жилых помещений и коммунальных услуг)</t>
  </si>
  <si>
    <t xml:space="preserve">Субвенции бюджетам городских округов на выполнение передаваемых полномочий субъектов Российской Федерации
</t>
  </si>
  <si>
    <t>-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</si>
  <si>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- на реализацию переданных государственных полномочий по компенсации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</si>
  <si>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- на обеспечение мер социальной поддержки граждан, имеющих звание "Ветеран труда Челябинской области" (ежемесячная денежная выплата)</t>
  </si>
  <si>
    <t>- на осуществление органами местного самоуправления городских округов и муниципальных районов государственных полномочий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правонарушениях, а также на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</si>
  <si>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- на реализацию переданных государственных полномочий на организации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</si>
  <si>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-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</si>
  <si>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</si>
  <si>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</si>
  <si>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- на обеспечение мер социальной поддержки ветеранов труда и тружеников тыла (ежемесячная денежная выплата)</t>
  </si>
  <si>
    <t>Субсидии бюджетам городских округов на реализацию программ формирования современной городской среды</t>
  </si>
  <si>
    <t>- на организацию отдыха детей в каникулярное время</t>
  </si>
  <si>
    <t>000 2 02 35120 04 0000 150</t>
  </si>
  <si>
    <t>000 2 02 15009 04 0000 150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</si>
  <si>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</si>
  <si>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 xml:space="preserve"> - на оплату услуг специалистов по организации физкультурно-оздоровительной и спортивно-массовой работы с 
населением старшего поколения
</t>
  </si>
  <si>
    <t>000 2 0225555 04 0000 150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</si>
  <si>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</si>
  <si>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</si>
  <si>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на привлечение детей из малообеспеченных, неблагополучных семей, а также семей, оказавшихся в трудной жизненной ситуации, в 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</si>
  <si>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 - на оплату услуг специалистов по организации физкультурно- оздоровительной и спортивно-массовой работы с детьми и молодежью в возрасте от 6 до 18 лет</t>
  </si>
  <si>
    <t xml:space="preserve">000 2 02 35930 04 0000 150
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</si>
  <si>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</si>
  <si>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</si>
  <si>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- на реализацию переданных государственных полномочий по назначению государственной социальной помощи, в том числе на основании социального контракта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</si>
  <si>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</si>
  <si>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</si>
  <si>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Субвенции бюджетам городских округов на оплату жилищно-коммунальных услуг отдельным категориям граждан
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</si>
  <si>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</si>
  <si>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и обеспечение дополнительного образования детей в муниципальных общеобразовательных организациях</t>
  </si>
  <si>
    <t>- на 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</si>
  <si>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к решению Собрания</t>
  </si>
  <si>
    <t>депутатов города Снежинска</t>
  </si>
  <si>
    <t>Проект  на 2023 год</t>
  </si>
  <si>
    <t xml:space="preserve">-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 </t>
  </si>
  <si>
    <t xml:space="preserve">- на 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
</t>
  </si>
  <si>
    <t>- на благоустройство территорий рекреационного назначения</t>
  </si>
  <si>
    <t xml:space="preserve"> - на проведение капитального ремонта зданий и сооружений муниципальных организаций дошкольного образования
</t>
  </si>
  <si>
    <t xml:space="preserve"> - на проведение капитального ремонта зданий и сооружений муниципальных организаций отдыха и оздоровления детей
</t>
  </si>
  <si>
    <t xml:space="preserve"> - на проведение ремонтных работ по замене оконных блоков в муниципальных общеобразовательных организациях </t>
  </si>
  <si>
    <t>000 2 02 49999 04 0000 150</t>
  </si>
  <si>
    <t>Прочие межбюджетные трансферты, передаваемые бюджетам городских округов</t>
  </si>
  <si>
    <t>- иные межбюджетные трансферты местным бюджетам на приобретение технических средств реабилитации для пунктов проката в муниципальных учреждениях социальной защиты населения</t>
  </si>
  <si>
    <t>000  2 02 35462 04 0000 150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</si>
  <si>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</si>
  <si>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                                                  (руб.)</t>
  </si>
  <si>
    <t>Проект  на 2024 год</t>
  </si>
  <si>
    <t>Объем  межбюджетных  трансфертов, получаемых из других бюджетов бюджетной системы Российской Федерации на плановый период 2023 и 2024 годов</t>
  </si>
  <si>
    <t xml:space="preserve"> - на строительство газопроводов и газовых сетей</t>
  </si>
  <si>
    <t xml:space="preserve"> - на строительство, ремонт, реконструкцию и оснащение спортивных объектов, универсальных спортивных площадок, лыжероллерных трасс и троп здоровья в местах массового отдыха населения </t>
  </si>
  <si>
    <t xml:space="preserve"> - на приобретение спортивного инвентаря и оборудования для физкультурно-спортивных организаций</t>
  </si>
  <si>
    <t xml:space="preserve"> - на оплату услуг специалистов по организации физкультурно-оздоровительной и спортивно-массовой работы с населением, занятым в экономике</t>
  </si>
  <si>
    <t xml:space="preserve"> - на 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 </t>
  </si>
  <si>
    <t xml:space="preserve"> - на модернизацию региональных и муниципальных детских школ искусств по видам искусств </t>
  </si>
  <si>
    <t xml:space="preserve"> - на проведение ремонтных работ, противопожарных и энергосберегающих мероприятий в зданиях муниципальных учреждений дополнительного образования в сфере культуры и искусства</t>
  </si>
  <si>
    <t xml:space="preserve"> - на реализацию инициативных проектов</t>
  </si>
  <si>
    <t xml:space="preserve"> - на организацию регулярных перевозок пассажиров и багажа автомобильным транспортом по муниципальным маршрутам регулярных перевозок по регулируемым тарифам </t>
  </si>
  <si>
    <t xml:space="preserve"> - на организацию профильных смен для детей, состоящих на профилактическом учете</t>
  </si>
  <si>
    <t xml:space="preserve"> - на обеспечение образовательных организаций 1,2 категории квалифицированной охраной</t>
  </si>
  <si>
    <t xml:space="preserve"> - на модернизацию библиотек в части комплектования книжных фондов библиотек муниципальных образований и государственных общедоступных библиотек</t>
  </si>
  <si>
    <t xml:space="preserve"> - на укрепление материально-технической базы и оснащение оборудованием детских школ искусств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</si>
  <si>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</si>
  <si>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- на реализацию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</t>
  </si>
  <si>
    <t>000 2 02 40000 00 0000 150</t>
  </si>
  <si>
    <t xml:space="preserve">Иные межбюджетные трансферты
</t>
  </si>
  <si>
    <t>000 2 02 45303 04 0000 150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</si>
  <si>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</si>
  <si>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Приложение  9</t>
  </si>
  <si>
    <t xml:space="preserve">от 23.12.2021 г. № 170                                </t>
  </si>
  <si>
    <t>изменения</t>
  </si>
  <si>
    <t xml:space="preserve"> -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</si>
  <si>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</si>
  <si>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</si>
  <si>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>000 2 02 39999 04 0000 150</t>
  </si>
  <si>
    <t>Прочие субвенции бюджетам городских округов</t>
  </si>
  <si>
    <t xml:space="preserve"> -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</si>
  <si>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Приложение № 9</t>
  </si>
  <si>
    <t xml:space="preserve"> 2023 год</t>
  </si>
  <si>
    <t xml:space="preserve"> 2024 год</t>
  </si>
  <si>
    <t>от 20.01.2022г. №2</t>
  </si>
  <si>
    <t>000 2 02 25242 04 0000 150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</si>
  <si>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</si>
  <si>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 xml:space="preserve"> - на организацию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</si>
  <si>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 xml:space="preserve">от 09.06.2022 № 60               </t>
  </si>
  <si>
    <t>Приложение 9</t>
  </si>
  <si>
    <t xml:space="preserve"> от 20.10.2022 г. № 100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</si>
</sst>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9" fillId="22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 quotePrefix="1">
      <alignment horizontal="left" vertical="top" wrapText="1"/>
    </xf>
    <xf numFmtId="49" fontId="11" fillId="0" borderId="10" xfId="0" applyNumberFormat="1" applyFont="1" applyFill="1" applyBorder="1" applyAlignment="1" quotePrefix="1">
      <alignment horizontal="left" vertical="top" wrapText="1"/>
    </xf>
    <xf numFmtId="0" fontId="11" fillId="0" borderId="10" xfId="0" applyFont="1" applyFill="1" applyBorder="1" applyAlignment="1" quotePrefix="1">
      <alignment vertical="center" wrapText="1"/>
    </xf>
    <xf numFmtId="0" fontId="11" fillId="0" borderId="10" xfId="0" applyNumberFormat="1" applyFont="1" applyFill="1" applyBorder="1" applyAlignment="1" quotePrefix="1">
      <alignment vertical="center" wrapText="1"/>
    </xf>
    <xf numFmtId="49" fontId="11" fillId="0" borderId="10" xfId="0" applyNumberFormat="1" applyFont="1" applyFill="1" applyBorder="1" applyAlignment="1" quotePrefix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wrapText="1"/>
    </xf>
    <xf numFmtId="0" fontId="9" fillId="0" borderId="10" xfId="0" applyNumberFormat="1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1"/>
  <sheetViews>
    <sheetView tabSelected="1" view="pageBreakPreview" zoomScaleSheetLayoutView="100" zoomScalePageLayoutView="0" workbookViewId="0" topLeftCell="A1">
      <selection activeCell="U12" sqref="U12"/>
    </sheetView>
  </sheetViews>
  <sheetFormatPr defaultColWidth="8.875" defaultRowHeight="12.75"/>
  <cols>
    <col min="1" max="1" width="29.75390625" style="1" customWidth="1"/>
    <col min="2" max="2" width="59.00390625" style="1" customWidth="1"/>
    <col min="3" max="3" width="27.75390625" style="1" hidden="1" customWidth="1"/>
    <col min="4" max="4" width="27.75390625" style="2" hidden="1" customWidth="1"/>
    <col min="5" max="5" width="17.75390625" style="1" hidden="1" customWidth="1"/>
    <col min="6" max="6" width="27.75390625" style="2" hidden="1" customWidth="1"/>
    <col min="7" max="7" width="17.75390625" style="2" hidden="1" customWidth="1"/>
    <col min="8" max="8" width="27.75390625" style="2" hidden="1" customWidth="1"/>
    <col min="9" max="9" width="17.75390625" style="1" hidden="1" customWidth="1"/>
    <col min="10" max="10" width="27.75390625" style="2" hidden="1" customWidth="1"/>
    <col min="11" max="11" width="17.75390625" style="2" hidden="1" customWidth="1"/>
    <col min="12" max="12" width="27.75390625" style="2" hidden="1" customWidth="1"/>
    <col min="13" max="13" width="17.75390625" style="1" hidden="1" customWidth="1"/>
    <col min="14" max="14" width="27.75390625" style="2" customWidth="1"/>
    <col min="15" max="15" width="17.75390625" style="2" hidden="1" customWidth="1"/>
    <col min="16" max="16" width="27.75390625" style="2" customWidth="1"/>
    <col min="17" max="16384" width="8.875" style="1" customWidth="1"/>
  </cols>
  <sheetData>
    <row r="1" spans="4:16" s="2" customFormat="1" ht="12.75">
      <c r="D1" s="2" t="s">
        <v>114</v>
      </c>
      <c r="H1" s="2" t="s">
        <v>123</v>
      </c>
      <c r="L1" s="2" t="s">
        <v>123</v>
      </c>
      <c r="P1" s="2" t="s">
        <v>131</v>
      </c>
    </row>
    <row r="2" spans="4:16" s="2" customFormat="1" ht="12.75">
      <c r="D2" s="2" t="s">
        <v>78</v>
      </c>
      <c r="H2" s="2" t="s">
        <v>78</v>
      </c>
      <c r="L2" s="2" t="s">
        <v>78</v>
      </c>
      <c r="P2" s="2" t="s">
        <v>78</v>
      </c>
    </row>
    <row r="3" spans="4:16" s="2" customFormat="1" ht="12.75">
      <c r="D3" s="2" t="s">
        <v>79</v>
      </c>
      <c r="H3" s="2" t="s">
        <v>79</v>
      </c>
      <c r="L3" s="2" t="s">
        <v>79</v>
      </c>
      <c r="P3" s="2" t="s">
        <v>79</v>
      </c>
    </row>
    <row r="4" spans="4:16" s="2" customFormat="1" ht="12.75">
      <c r="D4" s="2" t="s">
        <v>115</v>
      </c>
      <c r="H4" s="2" t="s">
        <v>126</v>
      </c>
      <c r="L4" s="2" t="s">
        <v>130</v>
      </c>
      <c r="P4" s="2" t="s">
        <v>132</v>
      </c>
    </row>
    <row r="5" s="2" customFormat="1" ht="12.75"/>
    <row r="6" spans="1:16" s="2" customFormat="1" ht="61.5" customHeight="1">
      <c r="A6" s="25" t="s">
        <v>94</v>
      </c>
      <c r="B6" s="25"/>
      <c r="C6" s="25"/>
      <c r="D6" s="25"/>
      <c r="E6" s="25"/>
      <c r="F6" s="25"/>
      <c r="G6" s="25"/>
      <c r="H6" s="25"/>
      <c r="I6" s="26"/>
      <c r="J6" s="26"/>
      <c r="K6" s="26"/>
      <c r="L6" s="26"/>
      <c r="M6" s="26"/>
      <c r="N6" s="26"/>
      <c r="O6" s="26"/>
      <c r="P6" s="26"/>
    </row>
    <row r="7" spans="1:16" s="2" customFormat="1" ht="12.75">
      <c r="A7" s="3"/>
      <c r="B7" s="4"/>
      <c r="D7" s="2" t="s">
        <v>92</v>
      </c>
      <c r="H7" s="2" t="s">
        <v>92</v>
      </c>
      <c r="L7" s="2" t="s">
        <v>92</v>
      </c>
      <c r="P7" s="2" t="s">
        <v>92</v>
      </c>
    </row>
    <row r="8" spans="1:16" ht="25.5" customHeight="1">
      <c r="A8" s="27" t="s">
        <v>2</v>
      </c>
      <c r="B8" s="28" t="s">
        <v>4</v>
      </c>
      <c r="C8" s="27" t="s">
        <v>80</v>
      </c>
      <c r="D8" s="27" t="s">
        <v>93</v>
      </c>
      <c r="E8" s="27" t="s">
        <v>116</v>
      </c>
      <c r="F8" s="27" t="s">
        <v>124</v>
      </c>
      <c r="G8" s="27" t="s">
        <v>116</v>
      </c>
      <c r="H8" s="27" t="s">
        <v>125</v>
      </c>
      <c r="I8" s="27" t="s">
        <v>116</v>
      </c>
      <c r="J8" s="27" t="s">
        <v>124</v>
      </c>
      <c r="K8" s="27" t="s">
        <v>116</v>
      </c>
      <c r="L8" s="27" t="s">
        <v>125</v>
      </c>
      <c r="M8" s="27" t="s">
        <v>116</v>
      </c>
      <c r="N8" s="27" t="s">
        <v>124</v>
      </c>
      <c r="O8" s="27" t="s">
        <v>116</v>
      </c>
      <c r="P8" s="27" t="s">
        <v>125</v>
      </c>
    </row>
    <row r="9" spans="1:16" ht="54" customHeight="1">
      <c r="A9" s="27"/>
      <c r="B9" s="28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 ht="15.75" customHeight="1">
      <c r="A10" s="5">
        <v>1</v>
      </c>
      <c r="B10" s="5">
        <v>2</v>
      </c>
      <c r="C10" s="5">
        <v>3</v>
      </c>
      <c r="D10" s="5">
        <v>4</v>
      </c>
      <c r="E10" s="5">
        <v>3</v>
      </c>
      <c r="F10" s="5">
        <v>3</v>
      </c>
      <c r="G10" s="5">
        <v>3</v>
      </c>
      <c r="H10" s="5">
        <v>4</v>
      </c>
      <c r="I10" s="5">
        <v>3</v>
      </c>
      <c r="J10" s="5">
        <v>3</v>
      </c>
      <c r="K10" s="5">
        <v>3</v>
      </c>
      <c r="L10" s="5">
        <v>4</v>
      </c>
      <c r="M10" s="5">
        <v>3</v>
      </c>
      <c r="N10" s="5">
        <v>3</v>
      </c>
      <c r="O10" s="5">
        <v>3</v>
      </c>
      <c r="P10" s="5">
        <v>4</v>
      </c>
    </row>
    <row r="11" spans="1:16" ht="12.75">
      <c r="A11" s="6" t="s">
        <v>8</v>
      </c>
      <c r="B11" s="7" t="s">
        <v>9</v>
      </c>
      <c r="C11" s="8">
        <f aca="true" t="shared" si="0" ref="C11:L11">C12+C17+C54+C95</f>
        <v>1986657000</v>
      </c>
      <c r="D11" s="8">
        <f t="shared" si="0"/>
        <v>1974054100</v>
      </c>
      <c r="E11" s="8">
        <f t="shared" si="0"/>
        <v>-7847400</v>
      </c>
      <c r="F11" s="8">
        <f t="shared" si="0"/>
        <v>1978809600</v>
      </c>
      <c r="G11" s="8">
        <f t="shared" si="0"/>
        <v>38939500</v>
      </c>
      <c r="H11" s="8">
        <f t="shared" si="0"/>
        <v>2012993600</v>
      </c>
      <c r="I11" s="8">
        <f t="shared" si="0"/>
        <v>135400</v>
      </c>
      <c r="J11" s="8">
        <f t="shared" si="0"/>
        <v>1978945000</v>
      </c>
      <c r="K11" s="8">
        <f t="shared" si="0"/>
        <v>68500</v>
      </c>
      <c r="L11" s="8">
        <f t="shared" si="0"/>
        <v>2013062100</v>
      </c>
      <c r="M11" s="8">
        <f>M12+M17+M54+M95</f>
        <v>0</v>
      </c>
      <c r="N11" s="8">
        <f>M11+J11</f>
        <v>1978945000</v>
      </c>
      <c r="O11" s="8">
        <f>O12+O17+O54+O95</f>
        <v>-3614790</v>
      </c>
      <c r="P11" s="8">
        <f>O11+L11</f>
        <v>2009447310</v>
      </c>
    </row>
    <row r="12" spans="1:16" ht="25.5">
      <c r="A12" s="9" t="s">
        <v>34</v>
      </c>
      <c r="B12" s="10" t="s">
        <v>3</v>
      </c>
      <c r="C12" s="8">
        <f aca="true" t="shared" si="1" ref="C12:H12">C13+C15+C16</f>
        <v>611967800</v>
      </c>
      <c r="D12" s="8">
        <f t="shared" si="1"/>
        <v>631012800</v>
      </c>
      <c r="E12" s="8">
        <f t="shared" si="1"/>
        <v>0</v>
      </c>
      <c r="F12" s="8">
        <f t="shared" si="1"/>
        <v>611967800</v>
      </c>
      <c r="G12" s="8">
        <f t="shared" si="1"/>
        <v>0</v>
      </c>
      <c r="H12" s="8">
        <f t="shared" si="1"/>
        <v>631012800</v>
      </c>
      <c r="I12" s="8">
        <f>I13+I15+I16</f>
        <v>0</v>
      </c>
      <c r="J12" s="8">
        <f>J13+J15+J16</f>
        <v>611967800</v>
      </c>
      <c r="K12" s="8">
        <f>K13+K15+K16</f>
        <v>0</v>
      </c>
      <c r="L12" s="8">
        <f>L13+L15+L16</f>
        <v>631012800</v>
      </c>
      <c r="M12" s="8">
        <f>M13+M15+M16</f>
        <v>0</v>
      </c>
      <c r="N12" s="8">
        <f aca="true" t="shared" si="2" ref="N12:N75">M12+J12</f>
        <v>611967800</v>
      </c>
      <c r="O12" s="8">
        <f>O13+O15+O16</f>
        <v>0</v>
      </c>
      <c r="P12" s="8">
        <f aca="true" t="shared" si="3" ref="P12:P75">O12+L12</f>
        <v>631012800</v>
      </c>
    </row>
    <row r="13" spans="1:16" ht="24.75" customHeight="1">
      <c r="A13" s="9" t="s">
        <v>35</v>
      </c>
      <c r="B13" s="11" t="s">
        <v>40</v>
      </c>
      <c r="C13" s="12">
        <f aca="true" t="shared" si="4" ref="C13:O13">C14</f>
        <v>21552000</v>
      </c>
      <c r="D13" s="12">
        <f t="shared" si="4"/>
        <v>20351000</v>
      </c>
      <c r="E13" s="12">
        <f t="shared" si="4"/>
        <v>0</v>
      </c>
      <c r="F13" s="12">
        <f t="shared" si="4"/>
        <v>21552000</v>
      </c>
      <c r="G13" s="12">
        <f t="shared" si="4"/>
        <v>0</v>
      </c>
      <c r="H13" s="12">
        <f t="shared" si="4"/>
        <v>20351000</v>
      </c>
      <c r="I13" s="12">
        <f t="shared" si="4"/>
        <v>0</v>
      </c>
      <c r="J13" s="12">
        <f t="shared" si="4"/>
        <v>21552000</v>
      </c>
      <c r="K13" s="12">
        <f t="shared" si="4"/>
        <v>0</v>
      </c>
      <c r="L13" s="12">
        <f t="shared" si="4"/>
        <v>20351000</v>
      </c>
      <c r="M13" s="12">
        <f t="shared" si="4"/>
        <v>0</v>
      </c>
      <c r="N13" s="12">
        <f t="shared" si="2"/>
        <v>21552000</v>
      </c>
      <c r="O13" s="12">
        <f t="shared" si="4"/>
        <v>0</v>
      </c>
      <c r="P13" s="12">
        <f t="shared" si="3"/>
        <v>20351000</v>
      </c>
    </row>
    <row r="14" spans="1:16" ht="12.75">
      <c r="A14" s="9"/>
      <c r="B14" s="13" t="s">
        <v>11</v>
      </c>
      <c r="C14" s="12">
        <v>21552000</v>
      </c>
      <c r="D14" s="12">
        <v>20351000</v>
      </c>
      <c r="E14" s="12"/>
      <c r="F14" s="12">
        <f>C14+E14</f>
        <v>21552000</v>
      </c>
      <c r="G14" s="12"/>
      <c r="H14" s="12">
        <f>D14+G14</f>
        <v>20351000</v>
      </c>
      <c r="I14" s="12"/>
      <c r="J14" s="12">
        <f>F14+I14</f>
        <v>21552000</v>
      </c>
      <c r="K14" s="12"/>
      <c r="L14" s="12">
        <f>H14+K14</f>
        <v>20351000</v>
      </c>
      <c r="M14" s="12"/>
      <c r="N14" s="12">
        <f t="shared" si="2"/>
        <v>21552000</v>
      </c>
      <c r="O14" s="12"/>
      <c r="P14" s="12">
        <f t="shared" si="3"/>
        <v>20351000</v>
      </c>
    </row>
    <row r="15" spans="1:16" ht="38.25">
      <c r="A15" s="9" t="s">
        <v>60</v>
      </c>
      <c r="B15" s="13" t="s">
        <v>61</v>
      </c>
      <c r="C15" s="12">
        <v>167607800</v>
      </c>
      <c r="D15" s="12">
        <v>167607800</v>
      </c>
      <c r="E15" s="12"/>
      <c r="F15" s="12">
        <f>C15+E15</f>
        <v>167607800</v>
      </c>
      <c r="G15" s="12"/>
      <c r="H15" s="12">
        <f>D15+G15</f>
        <v>167607800</v>
      </c>
      <c r="I15" s="12"/>
      <c r="J15" s="12">
        <f>F15+I15</f>
        <v>167607800</v>
      </c>
      <c r="K15" s="12"/>
      <c r="L15" s="12">
        <f>H15+K15</f>
        <v>167607800</v>
      </c>
      <c r="M15" s="12"/>
      <c r="N15" s="12">
        <f t="shared" si="2"/>
        <v>167607800</v>
      </c>
      <c r="O15" s="12"/>
      <c r="P15" s="12">
        <f t="shared" si="3"/>
        <v>167607800</v>
      </c>
    </row>
    <row r="16" spans="1:16" ht="38.25">
      <c r="A16" s="9" t="s">
        <v>36</v>
      </c>
      <c r="B16" s="13" t="s">
        <v>13</v>
      </c>
      <c r="C16" s="12">
        <v>422808000</v>
      </c>
      <c r="D16" s="12">
        <v>443054000</v>
      </c>
      <c r="E16" s="12"/>
      <c r="F16" s="12">
        <f>C16+E16</f>
        <v>422808000</v>
      </c>
      <c r="G16" s="12"/>
      <c r="H16" s="12">
        <f>D16+G16</f>
        <v>443054000</v>
      </c>
      <c r="I16" s="12"/>
      <c r="J16" s="12">
        <f>F16+I16</f>
        <v>422808000</v>
      </c>
      <c r="K16" s="12"/>
      <c r="L16" s="12">
        <f>H16+K16</f>
        <v>443054000</v>
      </c>
      <c r="M16" s="12"/>
      <c r="N16" s="12">
        <f t="shared" si="2"/>
        <v>422808000</v>
      </c>
      <c r="O16" s="12"/>
      <c r="P16" s="12">
        <f t="shared" si="3"/>
        <v>443054000</v>
      </c>
    </row>
    <row r="17" spans="1:16" ht="25.5">
      <c r="A17" s="6" t="s">
        <v>37</v>
      </c>
      <c r="B17" s="14" t="s">
        <v>18</v>
      </c>
      <c r="C17" s="8">
        <f aca="true" t="shared" si="5" ref="C17:H17">C19+C20+C22+C21</f>
        <v>310588700</v>
      </c>
      <c r="D17" s="8">
        <f t="shared" si="5"/>
        <v>267405900</v>
      </c>
      <c r="E17" s="8">
        <f>E19+E20+E22+E21+E18</f>
        <v>-54923400</v>
      </c>
      <c r="F17" s="8">
        <f t="shared" si="5"/>
        <v>255665300</v>
      </c>
      <c r="G17" s="8">
        <f>G19+G20+G22+G21+G18</f>
        <v>-7767500</v>
      </c>
      <c r="H17" s="8">
        <f t="shared" si="5"/>
        <v>259638400</v>
      </c>
      <c r="I17" s="8">
        <f>I19+I20+I22+I21+I18</f>
        <v>95700</v>
      </c>
      <c r="J17" s="8">
        <f>J19+J20+J22+J21+J18</f>
        <v>255761000</v>
      </c>
      <c r="K17" s="8">
        <f>K19+K20+K22+K21+K18</f>
        <v>28800</v>
      </c>
      <c r="L17" s="8">
        <f>L19+L20+L22+L21+L18</f>
        <v>259667200</v>
      </c>
      <c r="M17" s="8">
        <f>M19+M20+M22+M21+M18</f>
        <v>0</v>
      </c>
      <c r="N17" s="8">
        <f t="shared" si="2"/>
        <v>255761000</v>
      </c>
      <c r="O17" s="8">
        <f>O19+O20+O22+O21+O18</f>
        <v>0</v>
      </c>
      <c r="P17" s="8">
        <f t="shared" si="3"/>
        <v>259667200</v>
      </c>
    </row>
    <row r="18" spans="1:16" ht="38.25">
      <c r="A18" s="9" t="s">
        <v>127</v>
      </c>
      <c r="B18" s="13" t="s">
        <v>128</v>
      </c>
      <c r="C18" s="12">
        <v>0</v>
      </c>
      <c r="D18" s="12">
        <v>0</v>
      </c>
      <c r="E18" s="8"/>
      <c r="F18" s="12">
        <f>C18+E18</f>
        <v>0</v>
      </c>
      <c r="G18" s="8"/>
      <c r="H18" s="12">
        <f>D18+G18</f>
        <v>0</v>
      </c>
      <c r="I18" s="12">
        <v>104600</v>
      </c>
      <c r="J18" s="12">
        <f>F18+I18</f>
        <v>104600</v>
      </c>
      <c r="K18" s="8"/>
      <c r="L18" s="12">
        <f>H18+K18</f>
        <v>0</v>
      </c>
      <c r="M18" s="12"/>
      <c r="N18" s="12">
        <f t="shared" si="2"/>
        <v>104600</v>
      </c>
      <c r="O18" s="8"/>
      <c r="P18" s="12">
        <f t="shared" si="3"/>
        <v>0</v>
      </c>
    </row>
    <row r="19" spans="1:16" ht="33.75" customHeight="1">
      <c r="A19" s="9" t="s">
        <v>63</v>
      </c>
      <c r="B19" s="13" t="s">
        <v>57</v>
      </c>
      <c r="C19" s="12">
        <v>18756400</v>
      </c>
      <c r="D19" s="12">
        <v>20739200</v>
      </c>
      <c r="E19" s="12"/>
      <c r="F19" s="12">
        <f>C19+E19</f>
        <v>18756400</v>
      </c>
      <c r="G19" s="12"/>
      <c r="H19" s="12">
        <f>D19+G19</f>
        <v>20739200</v>
      </c>
      <c r="I19" s="12"/>
      <c r="J19" s="12">
        <f>F19+I19</f>
        <v>18756400</v>
      </c>
      <c r="K19" s="12"/>
      <c r="L19" s="12">
        <f>H19+K19</f>
        <v>20739200</v>
      </c>
      <c r="M19" s="12"/>
      <c r="N19" s="12">
        <f t="shared" si="2"/>
        <v>18756400</v>
      </c>
      <c r="O19" s="12"/>
      <c r="P19" s="12">
        <f t="shared" si="3"/>
        <v>20739200</v>
      </c>
    </row>
    <row r="20" spans="1:16" ht="58.5" customHeight="1">
      <c r="A20" s="9" t="s">
        <v>64</v>
      </c>
      <c r="B20" s="13" t="s">
        <v>65</v>
      </c>
      <c r="C20" s="12">
        <v>26536900</v>
      </c>
      <c r="D20" s="12">
        <v>27166200</v>
      </c>
      <c r="E20" s="12">
        <v>725200</v>
      </c>
      <c r="F20" s="12">
        <f>C20+E20</f>
        <v>27262100</v>
      </c>
      <c r="G20" s="12">
        <v>861500</v>
      </c>
      <c r="H20" s="12">
        <f>D20+G20</f>
        <v>28027700</v>
      </c>
      <c r="I20" s="12"/>
      <c r="J20" s="12">
        <f>F20+I20</f>
        <v>27262100</v>
      </c>
      <c r="K20" s="12"/>
      <c r="L20" s="12">
        <f>H20+K20</f>
        <v>28027700</v>
      </c>
      <c r="M20" s="12"/>
      <c r="N20" s="12">
        <f t="shared" si="2"/>
        <v>27262100</v>
      </c>
      <c r="O20" s="12"/>
      <c r="P20" s="12">
        <f t="shared" si="3"/>
        <v>28027700</v>
      </c>
    </row>
    <row r="21" spans="1:16" ht="25.5">
      <c r="A21" s="9" t="s">
        <v>118</v>
      </c>
      <c r="B21" s="13" t="s">
        <v>119</v>
      </c>
      <c r="C21" s="12">
        <v>0</v>
      </c>
      <c r="D21" s="12">
        <v>0</v>
      </c>
      <c r="E21" s="12">
        <v>9595500</v>
      </c>
      <c r="F21" s="12">
        <f>C21+E21</f>
        <v>9595500</v>
      </c>
      <c r="G21" s="12">
        <v>9997600</v>
      </c>
      <c r="H21" s="12">
        <f>D21+G21</f>
        <v>9997600</v>
      </c>
      <c r="I21" s="12"/>
      <c r="J21" s="12">
        <f>F21+I21</f>
        <v>9595500</v>
      </c>
      <c r="K21" s="12"/>
      <c r="L21" s="12">
        <f>H21+K21</f>
        <v>9997600</v>
      </c>
      <c r="M21" s="12"/>
      <c r="N21" s="12">
        <f t="shared" si="2"/>
        <v>9595500</v>
      </c>
      <c r="O21" s="12"/>
      <c r="P21" s="12">
        <f t="shared" si="3"/>
        <v>9997600</v>
      </c>
    </row>
    <row r="22" spans="1:16" ht="15" customHeight="1">
      <c r="A22" s="9" t="s">
        <v>38</v>
      </c>
      <c r="B22" s="11" t="s">
        <v>7</v>
      </c>
      <c r="C22" s="12">
        <f aca="true" t="shared" si="6" ref="C22:H22">SUM(C23:C53)</f>
        <v>265295400</v>
      </c>
      <c r="D22" s="12">
        <f t="shared" si="6"/>
        <v>219500500</v>
      </c>
      <c r="E22" s="12">
        <f>SUM(E23:E53)</f>
        <v>-65244100</v>
      </c>
      <c r="F22" s="12">
        <f t="shared" si="6"/>
        <v>200051300</v>
      </c>
      <c r="G22" s="12">
        <f t="shared" si="6"/>
        <v>-18626600</v>
      </c>
      <c r="H22" s="12">
        <f t="shared" si="6"/>
        <v>200873900</v>
      </c>
      <c r="I22" s="12">
        <f>SUM(I23:I53)</f>
        <v>-8900</v>
      </c>
      <c r="J22" s="12">
        <f>SUM(J23:J53)</f>
        <v>200042400</v>
      </c>
      <c r="K22" s="12">
        <f>SUM(K23:K53)</f>
        <v>28800</v>
      </c>
      <c r="L22" s="12">
        <f>SUM(L23:L53)</f>
        <v>200902700</v>
      </c>
      <c r="M22" s="12">
        <f>SUM(M23:M53)</f>
        <v>0</v>
      </c>
      <c r="N22" s="12">
        <f t="shared" si="2"/>
        <v>200042400</v>
      </c>
      <c r="O22" s="12">
        <f>SUM(O23:O53)</f>
        <v>0</v>
      </c>
      <c r="P22" s="12">
        <f t="shared" si="3"/>
        <v>200902700</v>
      </c>
    </row>
    <row r="23" spans="1:16" ht="25.5">
      <c r="A23" s="9"/>
      <c r="B23" s="15" t="s">
        <v>42</v>
      </c>
      <c r="C23" s="12">
        <v>12941100</v>
      </c>
      <c r="D23" s="12">
        <v>12941100</v>
      </c>
      <c r="E23" s="12">
        <v>575500</v>
      </c>
      <c r="F23" s="12">
        <f>C23+E23</f>
        <v>13516600</v>
      </c>
      <c r="G23" s="12">
        <v>575500</v>
      </c>
      <c r="H23" s="12">
        <f>D23+G23</f>
        <v>13516600</v>
      </c>
      <c r="I23" s="12"/>
      <c r="J23" s="12">
        <f>F23+I23</f>
        <v>13516600</v>
      </c>
      <c r="K23" s="12"/>
      <c r="L23" s="12">
        <f>H23+K23</f>
        <v>13516600</v>
      </c>
      <c r="M23" s="12"/>
      <c r="N23" s="12">
        <f t="shared" si="2"/>
        <v>13516600</v>
      </c>
      <c r="O23" s="12"/>
      <c r="P23" s="12">
        <f t="shared" si="3"/>
        <v>13516600</v>
      </c>
    </row>
    <row r="24" spans="1:16" ht="26.25" customHeight="1">
      <c r="A24" s="9"/>
      <c r="B24" s="16" t="s">
        <v>84</v>
      </c>
      <c r="C24" s="12">
        <v>201900</v>
      </c>
      <c r="D24" s="12">
        <v>201900</v>
      </c>
      <c r="E24" s="12"/>
      <c r="F24" s="12">
        <f aca="true" t="shared" si="7" ref="F24:F53">C24+E24</f>
        <v>201900</v>
      </c>
      <c r="G24" s="12"/>
      <c r="H24" s="12">
        <f aca="true" t="shared" si="8" ref="H24:H53">D24+G24</f>
        <v>201900</v>
      </c>
      <c r="I24" s="12"/>
      <c r="J24" s="12">
        <f aca="true" t="shared" si="9" ref="J24:J53">F24+I24</f>
        <v>201900</v>
      </c>
      <c r="K24" s="12"/>
      <c r="L24" s="12">
        <f aca="true" t="shared" si="10" ref="L24:L53">H24+K24</f>
        <v>201900</v>
      </c>
      <c r="M24" s="12"/>
      <c r="N24" s="12">
        <f t="shared" si="2"/>
        <v>201900</v>
      </c>
      <c r="O24" s="12"/>
      <c r="P24" s="12">
        <f t="shared" si="3"/>
        <v>201900</v>
      </c>
    </row>
    <row r="25" spans="1:16" ht="28.5" customHeight="1">
      <c r="A25" s="9"/>
      <c r="B25" s="16" t="s">
        <v>85</v>
      </c>
      <c r="C25" s="12">
        <v>6396600</v>
      </c>
      <c r="D25" s="12">
        <v>14960700</v>
      </c>
      <c r="E25" s="12"/>
      <c r="F25" s="12">
        <f t="shared" si="7"/>
        <v>6396600</v>
      </c>
      <c r="G25" s="12"/>
      <c r="H25" s="12">
        <f t="shared" si="8"/>
        <v>14960700</v>
      </c>
      <c r="I25" s="12"/>
      <c r="J25" s="12">
        <f t="shared" si="9"/>
        <v>6396600</v>
      </c>
      <c r="K25" s="12"/>
      <c r="L25" s="12">
        <f t="shared" si="10"/>
        <v>14960700</v>
      </c>
      <c r="M25" s="12"/>
      <c r="N25" s="12">
        <f t="shared" si="2"/>
        <v>6396600</v>
      </c>
      <c r="O25" s="12"/>
      <c r="P25" s="12">
        <f t="shared" si="3"/>
        <v>14960700</v>
      </c>
    </row>
    <row r="26" spans="1:16" ht="41.25" customHeight="1">
      <c r="A26" s="9"/>
      <c r="B26" s="16" t="s">
        <v>67</v>
      </c>
      <c r="C26" s="12">
        <v>528300</v>
      </c>
      <c r="D26" s="12">
        <v>528300</v>
      </c>
      <c r="E26" s="12"/>
      <c r="F26" s="12">
        <f t="shared" si="7"/>
        <v>528300</v>
      </c>
      <c r="G26" s="12"/>
      <c r="H26" s="12">
        <f t="shared" si="8"/>
        <v>528300</v>
      </c>
      <c r="I26" s="12"/>
      <c r="J26" s="12">
        <f t="shared" si="9"/>
        <v>528300</v>
      </c>
      <c r="K26" s="12"/>
      <c r="L26" s="12">
        <f t="shared" si="10"/>
        <v>528300</v>
      </c>
      <c r="M26" s="12"/>
      <c r="N26" s="12">
        <f t="shared" si="2"/>
        <v>528300</v>
      </c>
      <c r="O26" s="12"/>
      <c r="P26" s="12">
        <f t="shared" si="3"/>
        <v>528300</v>
      </c>
    </row>
    <row r="27" spans="1:16" ht="25.5">
      <c r="A27" s="9"/>
      <c r="B27" s="16" t="s">
        <v>86</v>
      </c>
      <c r="C27" s="12">
        <v>895300</v>
      </c>
      <c r="D27" s="12">
        <v>895300</v>
      </c>
      <c r="E27" s="12"/>
      <c r="F27" s="12">
        <f t="shared" si="7"/>
        <v>895300</v>
      </c>
      <c r="G27" s="12"/>
      <c r="H27" s="12">
        <f t="shared" si="8"/>
        <v>895300</v>
      </c>
      <c r="I27" s="12"/>
      <c r="J27" s="12">
        <f t="shared" si="9"/>
        <v>895300</v>
      </c>
      <c r="K27" s="12"/>
      <c r="L27" s="12">
        <f t="shared" si="10"/>
        <v>895300</v>
      </c>
      <c r="M27" s="12"/>
      <c r="N27" s="12">
        <f t="shared" si="2"/>
        <v>895300</v>
      </c>
      <c r="O27" s="12"/>
      <c r="P27" s="12">
        <f t="shared" si="3"/>
        <v>895300</v>
      </c>
    </row>
    <row r="28" spans="1:16" ht="44.25" customHeight="1">
      <c r="A28" s="9"/>
      <c r="B28" s="16" t="s">
        <v>98</v>
      </c>
      <c r="C28" s="12">
        <v>352200</v>
      </c>
      <c r="D28" s="12">
        <v>352200</v>
      </c>
      <c r="E28" s="12"/>
      <c r="F28" s="12">
        <f t="shared" si="7"/>
        <v>352200</v>
      </c>
      <c r="G28" s="12"/>
      <c r="H28" s="12">
        <f t="shared" si="8"/>
        <v>352200</v>
      </c>
      <c r="I28" s="12"/>
      <c r="J28" s="12">
        <f t="shared" si="9"/>
        <v>352200</v>
      </c>
      <c r="K28" s="12"/>
      <c r="L28" s="12">
        <f t="shared" si="10"/>
        <v>352200</v>
      </c>
      <c r="M28" s="12"/>
      <c r="N28" s="12">
        <f t="shared" si="2"/>
        <v>352200</v>
      </c>
      <c r="O28" s="12"/>
      <c r="P28" s="12">
        <f t="shared" si="3"/>
        <v>352200</v>
      </c>
    </row>
    <row r="29" spans="1:16" ht="38.25">
      <c r="A29" s="9"/>
      <c r="B29" s="17" t="s">
        <v>43</v>
      </c>
      <c r="C29" s="12">
        <v>176100</v>
      </c>
      <c r="D29" s="12">
        <v>176100</v>
      </c>
      <c r="E29" s="12"/>
      <c r="F29" s="12">
        <f t="shared" si="7"/>
        <v>176100</v>
      </c>
      <c r="G29" s="12"/>
      <c r="H29" s="12">
        <f t="shared" si="8"/>
        <v>176100</v>
      </c>
      <c r="I29" s="12"/>
      <c r="J29" s="12">
        <f t="shared" si="9"/>
        <v>176100</v>
      </c>
      <c r="K29" s="12"/>
      <c r="L29" s="12">
        <f t="shared" si="10"/>
        <v>176100</v>
      </c>
      <c r="M29" s="12"/>
      <c r="N29" s="12">
        <f t="shared" si="2"/>
        <v>176100</v>
      </c>
      <c r="O29" s="12"/>
      <c r="P29" s="12">
        <f t="shared" si="3"/>
        <v>176100</v>
      </c>
    </row>
    <row r="30" spans="1:16" ht="12.75">
      <c r="A30" s="9"/>
      <c r="B30" s="16" t="s">
        <v>22</v>
      </c>
      <c r="C30" s="12">
        <v>194000</v>
      </c>
      <c r="D30" s="12">
        <v>194000</v>
      </c>
      <c r="E30" s="12"/>
      <c r="F30" s="12">
        <f t="shared" si="7"/>
        <v>194000</v>
      </c>
      <c r="G30" s="12"/>
      <c r="H30" s="12">
        <f t="shared" si="8"/>
        <v>194000</v>
      </c>
      <c r="I30" s="12"/>
      <c r="J30" s="12">
        <f t="shared" si="9"/>
        <v>194000</v>
      </c>
      <c r="K30" s="12"/>
      <c r="L30" s="12">
        <f t="shared" si="10"/>
        <v>194000</v>
      </c>
      <c r="M30" s="12"/>
      <c r="N30" s="12">
        <f t="shared" si="2"/>
        <v>194000</v>
      </c>
      <c r="O30" s="12"/>
      <c r="P30" s="12">
        <f t="shared" si="3"/>
        <v>194000</v>
      </c>
    </row>
    <row r="31" spans="1:16" ht="76.5">
      <c r="A31" s="9"/>
      <c r="B31" s="16" t="s">
        <v>66</v>
      </c>
      <c r="C31" s="12">
        <v>568100</v>
      </c>
      <c r="D31" s="12">
        <v>568100</v>
      </c>
      <c r="E31" s="12"/>
      <c r="F31" s="12">
        <f t="shared" si="7"/>
        <v>568100</v>
      </c>
      <c r="G31" s="12"/>
      <c r="H31" s="12">
        <f t="shared" si="8"/>
        <v>568100</v>
      </c>
      <c r="I31" s="12"/>
      <c r="J31" s="12">
        <f t="shared" si="9"/>
        <v>568100</v>
      </c>
      <c r="K31" s="12"/>
      <c r="L31" s="12">
        <f t="shared" si="10"/>
        <v>568100</v>
      </c>
      <c r="M31" s="12"/>
      <c r="N31" s="12">
        <f t="shared" si="2"/>
        <v>568100</v>
      </c>
      <c r="O31" s="12"/>
      <c r="P31" s="12">
        <f t="shared" si="3"/>
        <v>568100</v>
      </c>
    </row>
    <row r="32" spans="1:16" ht="44.25" customHeight="1">
      <c r="A32" s="9"/>
      <c r="B32" s="16" t="s">
        <v>23</v>
      </c>
      <c r="C32" s="12">
        <v>265200</v>
      </c>
      <c r="D32" s="12">
        <v>265200</v>
      </c>
      <c r="E32" s="12"/>
      <c r="F32" s="12">
        <f t="shared" si="7"/>
        <v>265200</v>
      </c>
      <c r="G32" s="12"/>
      <c r="H32" s="12">
        <f t="shared" si="8"/>
        <v>265200</v>
      </c>
      <c r="I32" s="12"/>
      <c r="J32" s="12">
        <f t="shared" si="9"/>
        <v>265200</v>
      </c>
      <c r="K32" s="12"/>
      <c r="L32" s="12">
        <f t="shared" si="10"/>
        <v>265200</v>
      </c>
      <c r="M32" s="12"/>
      <c r="N32" s="12">
        <f t="shared" si="2"/>
        <v>265200</v>
      </c>
      <c r="O32" s="12"/>
      <c r="P32" s="12">
        <f t="shared" si="3"/>
        <v>265200</v>
      </c>
    </row>
    <row r="33" spans="1:16" ht="20.25" customHeight="1">
      <c r="A33" s="9"/>
      <c r="B33" s="18" t="s">
        <v>58</v>
      </c>
      <c r="C33" s="12">
        <v>8989400</v>
      </c>
      <c r="D33" s="12">
        <v>8989400</v>
      </c>
      <c r="E33" s="12"/>
      <c r="F33" s="12">
        <f t="shared" si="7"/>
        <v>8989400</v>
      </c>
      <c r="G33" s="12"/>
      <c r="H33" s="12">
        <f t="shared" si="8"/>
        <v>8989400</v>
      </c>
      <c r="I33" s="12"/>
      <c r="J33" s="12">
        <f t="shared" si="9"/>
        <v>8989400</v>
      </c>
      <c r="K33" s="12"/>
      <c r="L33" s="12">
        <f t="shared" si="10"/>
        <v>8989400</v>
      </c>
      <c r="M33" s="12"/>
      <c r="N33" s="12">
        <f t="shared" si="2"/>
        <v>8989400</v>
      </c>
      <c r="O33" s="12"/>
      <c r="P33" s="12">
        <f t="shared" si="3"/>
        <v>8989400</v>
      </c>
    </row>
    <row r="34" spans="1:16" ht="31.5" customHeight="1">
      <c r="A34" s="9"/>
      <c r="B34" s="18" t="s">
        <v>44</v>
      </c>
      <c r="C34" s="12">
        <v>24699500</v>
      </c>
      <c r="D34" s="12">
        <v>24699500</v>
      </c>
      <c r="E34" s="12"/>
      <c r="F34" s="12">
        <f t="shared" si="7"/>
        <v>24699500</v>
      </c>
      <c r="G34" s="12"/>
      <c r="H34" s="12">
        <f t="shared" si="8"/>
        <v>24699500</v>
      </c>
      <c r="I34" s="12"/>
      <c r="J34" s="12">
        <f t="shared" si="9"/>
        <v>24699500</v>
      </c>
      <c r="K34" s="12"/>
      <c r="L34" s="12">
        <f t="shared" si="10"/>
        <v>24699500</v>
      </c>
      <c r="M34" s="12"/>
      <c r="N34" s="12">
        <f t="shared" si="2"/>
        <v>24699500</v>
      </c>
      <c r="O34" s="12"/>
      <c r="P34" s="12">
        <f t="shared" si="3"/>
        <v>24699500</v>
      </c>
    </row>
    <row r="35" spans="1:16" ht="63.75">
      <c r="A35" s="9"/>
      <c r="B35" s="17" t="s">
        <v>81</v>
      </c>
      <c r="C35" s="12">
        <v>23255800</v>
      </c>
      <c r="D35" s="12">
        <v>23255800</v>
      </c>
      <c r="E35" s="12"/>
      <c r="F35" s="12">
        <f t="shared" si="7"/>
        <v>23255800</v>
      </c>
      <c r="G35" s="12"/>
      <c r="H35" s="12">
        <f t="shared" si="8"/>
        <v>23255800</v>
      </c>
      <c r="I35" s="12"/>
      <c r="J35" s="12">
        <f t="shared" si="9"/>
        <v>23255800</v>
      </c>
      <c r="K35" s="12"/>
      <c r="L35" s="12">
        <f t="shared" si="10"/>
        <v>23255800</v>
      </c>
      <c r="M35" s="12"/>
      <c r="N35" s="12">
        <f t="shared" si="2"/>
        <v>23255800</v>
      </c>
      <c r="O35" s="12"/>
      <c r="P35" s="12">
        <f t="shared" si="3"/>
        <v>23255800</v>
      </c>
    </row>
    <row r="36" spans="1:16" ht="51">
      <c r="A36" s="9"/>
      <c r="B36" s="17" t="s">
        <v>82</v>
      </c>
      <c r="C36" s="12">
        <v>73699000</v>
      </c>
      <c r="D36" s="12">
        <v>0</v>
      </c>
      <c r="E36" s="12">
        <v>-27281500</v>
      </c>
      <c r="F36" s="12">
        <f t="shared" si="7"/>
        <v>46417500</v>
      </c>
      <c r="G36" s="12"/>
      <c r="H36" s="12">
        <f t="shared" si="8"/>
        <v>0</v>
      </c>
      <c r="I36" s="12"/>
      <c r="J36" s="12">
        <f t="shared" si="9"/>
        <v>46417500</v>
      </c>
      <c r="K36" s="12"/>
      <c r="L36" s="12">
        <f t="shared" si="10"/>
        <v>0</v>
      </c>
      <c r="M36" s="12"/>
      <c r="N36" s="12">
        <f t="shared" si="2"/>
        <v>46417500</v>
      </c>
      <c r="O36" s="12"/>
      <c r="P36" s="12">
        <f t="shared" si="3"/>
        <v>0</v>
      </c>
    </row>
    <row r="37" spans="1:16" ht="12.75">
      <c r="A37" s="9"/>
      <c r="B37" s="17" t="s">
        <v>83</v>
      </c>
      <c r="C37" s="12">
        <v>13168200</v>
      </c>
      <c r="D37" s="12">
        <v>9568000</v>
      </c>
      <c r="E37" s="12"/>
      <c r="F37" s="12">
        <f t="shared" si="7"/>
        <v>13168200</v>
      </c>
      <c r="G37" s="12"/>
      <c r="H37" s="12">
        <f t="shared" si="8"/>
        <v>9568000</v>
      </c>
      <c r="I37" s="12"/>
      <c r="J37" s="12">
        <f t="shared" si="9"/>
        <v>13168200</v>
      </c>
      <c r="K37" s="12"/>
      <c r="L37" s="12">
        <f t="shared" si="10"/>
        <v>9568000</v>
      </c>
      <c r="M37" s="12"/>
      <c r="N37" s="12">
        <f t="shared" si="2"/>
        <v>13168200</v>
      </c>
      <c r="O37" s="12"/>
      <c r="P37" s="12">
        <f t="shared" si="3"/>
        <v>9568000</v>
      </c>
    </row>
    <row r="38" spans="1:16" ht="38.25">
      <c r="A38" s="9"/>
      <c r="B38" s="16" t="s">
        <v>41</v>
      </c>
      <c r="C38" s="12">
        <v>3232000</v>
      </c>
      <c r="D38" s="12">
        <v>3232000</v>
      </c>
      <c r="E38" s="12"/>
      <c r="F38" s="12">
        <f t="shared" si="7"/>
        <v>3232000</v>
      </c>
      <c r="G38" s="12"/>
      <c r="H38" s="12">
        <f t="shared" si="8"/>
        <v>3232000</v>
      </c>
      <c r="I38" s="12"/>
      <c r="J38" s="12">
        <f t="shared" si="9"/>
        <v>3232000</v>
      </c>
      <c r="K38" s="12"/>
      <c r="L38" s="12">
        <f t="shared" si="10"/>
        <v>3232000</v>
      </c>
      <c r="M38" s="12"/>
      <c r="N38" s="12">
        <f t="shared" si="2"/>
        <v>3232000</v>
      </c>
      <c r="O38" s="12"/>
      <c r="P38" s="12">
        <f t="shared" si="3"/>
        <v>3232000</v>
      </c>
    </row>
    <row r="39" spans="1:16" ht="38.25">
      <c r="A39" s="9"/>
      <c r="B39" s="16" t="s">
        <v>39</v>
      </c>
      <c r="C39" s="12">
        <v>1002400</v>
      </c>
      <c r="D39" s="12">
        <v>1002400</v>
      </c>
      <c r="E39" s="12"/>
      <c r="F39" s="12">
        <f t="shared" si="7"/>
        <v>1002400</v>
      </c>
      <c r="G39" s="12"/>
      <c r="H39" s="12">
        <f t="shared" si="8"/>
        <v>1002400</v>
      </c>
      <c r="I39" s="12"/>
      <c r="J39" s="12">
        <f t="shared" si="9"/>
        <v>1002400</v>
      </c>
      <c r="K39" s="12"/>
      <c r="L39" s="12">
        <f t="shared" si="10"/>
        <v>1002400</v>
      </c>
      <c r="M39" s="12"/>
      <c r="N39" s="12">
        <f t="shared" si="2"/>
        <v>1002400</v>
      </c>
      <c r="O39" s="12"/>
      <c r="P39" s="12">
        <f t="shared" si="3"/>
        <v>1002400</v>
      </c>
    </row>
    <row r="40" spans="1:16" ht="42.75" customHeight="1">
      <c r="A40" s="9"/>
      <c r="B40" s="16" t="s">
        <v>62</v>
      </c>
      <c r="C40" s="12">
        <v>528300</v>
      </c>
      <c r="D40" s="12">
        <v>528300</v>
      </c>
      <c r="E40" s="12"/>
      <c r="F40" s="12">
        <f t="shared" si="7"/>
        <v>528300</v>
      </c>
      <c r="G40" s="12"/>
      <c r="H40" s="12">
        <f t="shared" si="8"/>
        <v>528300</v>
      </c>
      <c r="I40" s="12"/>
      <c r="J40" s="12">
        <f t="shared" si="9"/>
        <v>528300</v>
      </c>
      <c r="K40" s="12"/>
      <c r="L40" s="12">
        <f t="shared" si="10"/>
        <v>528300</v>
      </c>
      <c r="M40" s="12"/>
      <c r="N40" s="12">
        <f t="shared" si="2"/>
        <v>528300</v>
      </c>
      <c r="O40" s="12"/>
      <c r="P40" s="12">
        <f t="shared" si="3"/>
        <v>528300</v>
      </c>
    </row>
    <row r="41" spans="1:16" ht="12.75">
      <c r="A41" s="9"/>
      <c r="B41" s="16" t="s">
        <v>102</v>
      </c>
      <c r="C41" s="12">
        <v>21632800</v>
      </c>
      <c r="D41" s="12">
        <v>20494200</v>
      </c>
      <c r="E41" s="12"/>
      <c r="F41" s="12">
        <f t="shared" si="7"/>
        <v>21632800</v>
      </c>
      <c r="G41" s="12"/>
      <c r="H41" s="12">
        <f t="shared" si="8"/>
        <v>20494200</v>
      </c>
      <c r="I41" s="12"/>
      <c r="J41" s="12">
        <f t="shared" si="9"/>
        <v>21632800</v>
      </c>
      <c r="K41" s="12"/>
      <c r="L41" s="12">
        <f t="shared" si="10"/>
        <v>20494200</v>
      </c>
      <c r="M41" s="12"/>
      <c r="N41" s="12">
        <f t="shared" si="2"/>
        <v>21632800</v>
      </c>
      <c r="O41" s="12"/>
      <c r="P41" s="12">
        <f t="shared" si="3"/>
        <v>20494200</v>
      </c>
    </row>
    <row r="42" spans="1:16" ht="12.75">
      <c r="A42" s="9"/>
      <c r="B42" s="16" t="s">
        <v>95</v>
      </c>
      <c r="C42" s="12">
        <v>17023800</v>
      </c>
      <c r="D42" s="12">
        <v>17023800</v>
      </c>
      <c r="E42" s="12"/>
      <c r="F42" s="12">
        <f t="shared" si="7"/>
        <v>17023800</v>
      </c>
      <c r="G42" s="12"/>
      <c r="H42" s="12">
        <f t="shared" si="8"/>
        <v>17023800</v>
      </c>
      <c r="I42" s="12"/>
      <c r="J42" s="12">
        <f t="shared" si="9"/>
        <v>17023800</v>
      </c>
      <c r="K42" s="12"/>
      <c r="L42" s="12">
        <f t="shared" si="10"/>
        <v>17023800</v>
      </c>
      <c r="M42" s="12"/>
      <c r="N42" s="12">
        <f t="shared" si="2"/>
        <v>17023800</v>
      </c>
      <c r="O42" s="12"/>
      <c r="P42" s="12">
        <f t="shared" si="3"/>
        <v>17023800</v>
      </c>
    </row>
    <row r="43" spans="1:16" ht="38.25" hidden="1">
      <c r="A43" s="9"/>
      <c r="B43" s="16" t="s">
        <v>96</v>
      </c>
      <c r="C43" s="12">
        <v>38672000</v>
      </c>
      <c r="D43" s="12">
        <v>19336000</v>
      </c>
      <c r="E43" s="12">
        <v>-38672000</v>
      </c>
      <c r="F43" s="12">
        <f t="shared" si="7"/>
        <v>0</v>
      </c>
      <c r="G43" s="12">
        <v>-19336000</v>
      </c>
      <c r="H43" s="12">
        <f t="shared" si="8"/>
        <v>0</v>
      </c>
      <c r="I43" s="12"/>
      <c r="J43" s="12">
        <f t="shared" si="9"/>
        <v>0</v>
      </c>
      <c r="K43" s="12"/>
      <c r="L43" s="12">
        <f t="shared" si="10"/>
        <v>0</v>
      </c>
      <c r="M43" s="12"/>
      <c r="N43" s="12">
        <f t="shared" si="2"/>
        <v>0</v>
      </c>
      <c r="O43" s="12"/>
      <c r="P43" s="12">
        <f t="shared" si="3"/>
        <v>0</v>
      </c>
    </row>
    <row r="44" spans="1:16" ht="25.5">
      <c r="A44" s="9"/>
      <c r="B44" s="16" t="s">
        <v>97</v>
      </c>
      <c r="C44" s="12">
        <v>1000000</v>
      </c>
      <c r="D44" s="12">
        <v>1000000</v>
      </c>
      <c r="E44" s="12"/>
      <c r="F44" s="12">
        <f t="shared" si="7"/>
        <v>1000000</v>
      </c>
      <c r="G44" s="12"/>
      <c r="H44" s="12">
        <f t="shared" si="8"/>
        <v>1000000</v>
      </c>
      <c r="I44" s="12"/>
      <c r="J44" s="12">
        <f t="shared" si="9"/>
        <v>1000000</v>
      </c>
      <c r="K44" s="12"/>
      <c r="L44" s="12">
        <f t="shared" si="10"/>
        <v>1000000</v>
      </c>
      <c r="M44" s="12"/>
      <c r="N44" s="12">
        <f t="shared" si="2"/>
        <v>1000000</v>
      </c>
      <c r="O44" s="12"/>
      <c r="P44" s="12">
        <f t="shared" si="3"/>
        <v>1000000</v>
      </c>
    </row>
    <row r="45" spans="1:16" ht="51">
      <c r="A45" s="9"/>
      <c r="B45" s="16" t="s">
        <v>117</v>
      </c>
      <c r="C45" s="12">
        <v>1126400</v>
      </c>
      <c r="D45" s="12">
        <v>1268300</v>
      </c>
      <c r="E45" s="12">
        <v>-8800</v>
      </c>
      <c r="F45" s="12">
        <f t="shared" si="7"/>
        <v>1117600</v>
      </c>
      <c r="G45" s="12">
        <v>-8800</v>
      </c>
      <c r="H45" s="12">
        <f t="shared" si="8"/>
        <v>1259500</v>
      </c>
      <c r="I45" s="12">
        <v>-8900</v>
      </c>
      <c r="J45" s="12">
        <f t="shared" si="9"/>
        <v>1108700</v>
      </c>
      <c r="K45" s="12">
        <v>28800</v>
      </c>
      <c r="L45" s="12">
        <f t="shared" si="10"/>
        <v>1288300</v>
      </c>
      <c r="M45" s="12"/>
      <c r="N45" s="12">
        <f t="shared" si="2"/>
        <v>1108700</v>
      </c>
      <c r="O45" s="12"/>
      <c r="P45" s="12">
        <f t="shared" si="3"/>
        <v>1288300</v>
      </c>
    </row>
    <row r="46" spans="1:16" ht="51">
      <c r="A46" s="9"/>
      <c r="B46" s="16" t="s">
        <v>99</v>
      </c>
      <c r="C46" s="12">
        <v>3587500</v>
      </c>
      <c r="D46" s="12">
        <v>34477600</v>
      </c>
      <c r="E46" s="12"/>
      <c r="F46" s="12">
        <f t="shared" si="7"/>
        <v>3587500</v>
      </c>
      <c r="G46" s="12"/>
      <c r="H46" s="12">
        <f t="shared" si="8"/>
        <v>34477600</v>
      </c>
      <c r="I46" s="12"/>
      <c r="J46" s="12">
        <f t="shared" si="9"/>
        <v>3587500</v>
      </c>
      <c r="K46" s="12"/>
      <c r="L46" s="12">
        <f t="shared" si="10"/>
        <v>34477600</v>
      </c>
      <c r="M46" s="12"/>
      <c r="N46" s="12">
        <f t="shared" si="2"/>
        <v>3587500</v>
      </c>
      <c r="O46" s="12"/>
      <c r="P46" s="12">
        <f t="shared" si="3"/>
        <v>34477600</v>
      </c>
    </row>
    <row r="47" spans="1:16" ht="25.5">
      <c r="A47" s="9"/>
      <c r="B47" s="16" t="s">
        <v>100</v>
      </c>
      <c r="C47" s="12">
        <v>0</v>
      </c>
      <c r="D47" s="12">
        <v>5279900</v>
      </c>
      <c r="E47" s="12"/>
      <c r="F47" s="12">
        <f t="shared" si="7"/>
        <v>0</v>
      </c>
      <c r="G47" s="12"/>
      <c r="H47" s="12">
        <f t="shared" si="8"/>
        <v>5279900</v>
      </c>
      <c r="I47" s="12"/>
      <c r="J47" s="12">
        <f t="shared" si="9"/>
        <v>0</v>
      </c>
      <c r="K47" s="12"/>
      <c r="L47" s="12">
        <f t="shared" si="10"/>
        <v>5279900</v>
      </c>
      <c r="M47" s="12"/>
      <c r="N47" s="12">
        <f t="shared" si="2"/>
        <v>0</v>
      </c>
      <c r="O47" s="12"/>
      <c r="P47" s="12">
        <f t="shared" si="3"/>
        <v>5279900</v>
      </c>
    </row>
    <row r="48" spans="1:16" ht="51">
      <c r="A48" s="9"/>
      <c r="B48" s="16" t="s">
        <v>101</v>
      </c>
      <c r="C48" s="12">
        <v>0</v>
      </c>
      <c r="D48" s="12">
        <v>97900</v>
      </c>
      <c r="E48" s="12"/>
      <c r="F48" s="12">
        <f t="shared" si="7"/>
        <v>0</v>
      </c>
      <c r="G48" s="12"/>
      <c r="H48" s="12">
        <f t="shared" si="8"/>
        <v>97900</v>
      </c>
      <c r="I48" s="12"/>
      <c r="J48" s="12">
        <f t="shared" si="9"/>
        <v>0</v>
      </c>
      <c r="K48" s="12"/>
      <c r="L48" s="12">
        <f t="shared" si="10"/>
        <v>97900</v>
      </c>
      <c r="M48" s="12"/>
      <c r="N48" s="12">
        <f t="shared" si="2"/>
        <v>0</v>
      </c>
      <c r="O48" s="12"/>
      <c r="P48" s="12">
        <f t="shared" si="3"/>
        <v>97900</v>
      </c>
    </row>
    <row r="49" spans="1:16" ht="38.25">
      <c r="A49" s="9"/>
      <c r="B49" s="16" t="s">
        <v>103</v>
      </c>
      <c r="C49" s="12">
        <v>8883500</v>
      </c>
      <c r="D49" s="12">
        <v>8883500</v>
      </c>
      <c r="E49" s="12"/>
      <c r="F49" s="12">
        <f t="shared" si="7"/>
        <v>8883500</v>
      </c>
      <c r="G49" s="12"/>
      <c r="H49" s="12">
        <f t="shared" si="8"/>
        <v>8883500</v>
      </c>
      <c r="I49" s="12"/>
      <c r="J49" s="12">
        <f t="shared" si="9"/>
        <v>8883500</v>
      </c>
      <c r="K49" s="12"/>
      <c r="L49" s="12">
        <f t="shared" si="10"/>
        <v>8883500</v>
      </c>
      <c r="M49" s="12"/>
      <c r="N49" s="12">
        <f t="shared" si="2"/>
        <v>8883500</v>
      </c>
      <c r="O49" s="12"/>
      <c r="P49" s="12">
        <f t="shared" si="3"/>
        <v>8883500</v>
      </c>
    </row>
    <row r="50" spans="1:16" ht="25.5">
      <c r="A50" s="9"/>
      <c r="B50" s="16" t="s">
        <v>104</v>
      </c>
      <c r="C50" s="12">
        <v>288800</v>
      </c>
      <c r="D50" s="12">
        <v>288800</v>
      </c>
      <c r="E50" s="12">
        <v>66800</v>
      </c>
      <c r="F50" s="12">
        <f t="shared" si="7"/>
        <v>355600</v>
      </c>
      <c r="G50" s="12">
        <v>66800</v>
      </c>
      <c r="H50" s="12">
        <f t="shared" si="8"/>
        <v>355600</v>
      </c>
      <c r="I50" s="12"/>
      <c r="J50" s="12">
        <f t="shared" si="9"/>
        <v>355600</v>
      </c>
      <c r="K50" s="12"/>
      <c r="L50" s="12">
        <f t="shared" si="10"/>
        <v>355600</v>
      </c>
      <c r="M50" s="12"/>
      <c r="N50" s="12">
        <f t="shared" si="2"/>
        <v>355600</v>
      </c>
      <c r="O50" s="12"/>
      <c r="P50" s="12">
        <f t="shared" si="3"/>
        <v>355600</v>
      </c>
    </row>
    <row r="51" spans="1:16" ht="25.5">
      <c r="A51" s="9"/>
      <c r="B51" s="16" t="s">
        <v>105</v>
      </c>
      <c r="C51" s="12">
        <v>1703500</v>
      </c>
      <c r="D51" s="12">
        <v>1703500</v>
      </c>
      <c r="E51" s="12">
        <v>75900</v>
      </c>
      <c r="F51" s="12">
        <f t="shared" si="7"/>
        <v>1779400</v>
      </c>
      <c r="G51" s="12">
        <v>75900</v>
      </c>
      <c r="H51" s="12">
        <f t="shared" si="8"/>
        <v>1779400</v>
      </c>
      <c r="I51" s="12"/>
      <c r="J51" s="12">
        <f t="shared" si="9"/>
        <v>1779400</v>
      </c>
      <c r="K51" s="12"/>
      <c r="L51" s="12">
        <f t="shared" si="10"/>
        <v>1779400</v>
      </c>
      <c r="M51" s="12"/>
      <c r="N51" s="12">
        <f t="shared" si="2"/>
        <v>1779400</v>
      </c>
      <c r="O51" s="12"/>
      <c r="P51" s="12">
        <f t="shared" si="3"/>
        <v>1779400</v>
      </c>
    </row>
    <row r="52" spans="1:16" ht="38.25">
      <c r="A52" s="9"/>
      <c r="B52" s="16" t="s">
        <v>106</v>
      </c>
      <c r="C52" s="12">
        <v>283700</v>
      </c>
      <c r="D52" s="12">
        <v>283700</v>
      </c>
      <c r="E52" s="12"/>
      <c r="F52" s="12">
        <f t="shared" si="7"/>
        <v>283700</v>
      </c>
      <c r="G52" s="12"/>
      <c r="H52" s="12">
        <f t="shared" si="8"/>
        <v>283700</v>
      </c>
      <c r="I52" s="12"/>
      <c r="J52" s="12">
        <f t="shared" si="9"/>
        <v>283700</v>
      </c>
      <c r="K52" s="12"/>
      <c r="L52" s="12">
        <f t="shared" si="10"/>
        <v>283700</v>
      </c>
      <c r="M52" s="12"/>
      <c r="N52" s="12">
        <f t="shared" si="2"/>
        <v>283700</v>
      </c>
      <c r="O52" s="12"/>
      <c r="P52" s="12">
        <f t="shared" si="3"/>
        <v>283700</v>
      </c>
    </row>
    <row r="53" spans="1:16" ht="25.5">
      <c r="A53" s="9"/>
      <c r="B53" s="16" t="s">
        <v>107</v>
      </c>
      <c r="C53" s="12">
        <v>0</v>
      </c>
      <c r="D53" s="12">
        <v>7005000</v>
      </c>
      <c r="E53" s="12"/>
      <c r="F53" s="12">
        <f t="shared" si="7"/>
        <v>0</v>
      </c>
      <c r="G53" s="12"/>
      <c r="H53" s="12">
        <f t="shared" si="8"/>
        <v>7005000</v>
      </c>
      <c r="I53" s="12"/>
      <c r="J53" s="12">
        <f t="shared" si="9"/>
        <v>0</v>
      </c>
      <c r="K53" s="12"/>
      <c r="L53" s="12">
        <f t="shared" si="10"/>
        <v>7005000</v>
      </c>
      <c r="M53" s="12"/>
      <c r="N53" s="12">
        <f t="shared" si="2"/>
        <v>0</v>
      </c>
      <c r="O53" s="12"/>
      <c r="P53" s="12">
        <f t="shared" si="3"/>
        <v>7005000</v>
      </c>
    </row>
    <row r="54" spans="1:16" s="2" customFormat="1" ht="25.5">
      <c r="A54" s="6" t="s">
        <v>30</v>
      </c>
      <c r="B54" s="10" t="s">
        <v>5</v>
      </c>
      <c r="C54" s="8">
        <f aca="true" t="shared" si="11" ref="C54:H54">C55+C56+C57+C85+C86+C87+C88+C89+C91+C92+C90+C93</f>
        <v>1042475300</v>
      </c>
      <c r="D54" s="8">
        <f t="shared" si="11"/>
        <v>1052286200</v>
      </c>
      <c r="E54" s="8">
        <f t="shared" si="11"/>
        <v>47076000</v>
      </c>
      <c r="F54" s="8">
        <f t="shared" si="11"/>
        <v>1089551300</v>
      </c>
      <c r="G54" s="8">
        <f t="shared" si="11"/>
        <v>46707000</v>
      </c>
      <c r="H54" s="8">
        <f t="shared" si="11"/>
        <v>1098993200</v>
      </c>
      <c r="I54" s="8">
        <f>I55+I56+I57+I85+I86+I87+I88+I89+I91+I92+I90+I93</f>
        <v>39700</v>
      </c>
      <c r="J54" s="8">
        <f>J55+J56+J57+J85+J86+J87+J88+J89+J91+J92+J90+J93</f>
        <v>1089591000</v>
      </c>
      <c r="K54" s="8">
        <f>K55+K56+K57+K85+K86+K87+K88+K89+K91+K92+K90+K93</f>
        <v>39700</v>
      </c>
      <c r="L54" s="8">
        <f>L55+L56+L57+L85+L86+L87+L88+L89+L91+L92+L90+L93</f>
        <v>1099032900</v>
      </c>
      <c r="M54" s="8">
        <f>M55+M56+M57+M85+M86+M87+M88+M89+M91+M92+M90+M93</f>
        <v>0</v>
      </c>
      <c r="N54" s="8">
        <f t="shared" si="2"/>
        <v>1089591000</v>
      </c>
      <c r="O54" s="8">
        <f>O55+O56+O57+O85+O86+O87+O88+O89+O91+O92+O90+O93</f>
        <v>0</v>
      </c>
      <c r="P54" s="8">
        <f t="shared" si="3"/>
        <v>1099032900</v>
      </c>
    </row>
    <row r="55" spans="1:16" s="2" customFormat="1" ht="38.25">
      <c r="A55" s="9" t="s">
        <v>31</v>
      </c>
      <c r="B55" s="11" t="s">
        <v>70</v>
      </c>
      <c r="C55" s="12">
        <v>1372300</v>
      </c>
      <c r="D55" s="12">
        <v>1417200</v>
      </c>
      <c r="E55" s="12"/>
      <c r="F55" s="12">
        <f>C55+E55</f>
        <v>1372300</v>
      </c>
      <c r="G55" s="12"/>
      <c r="H55" s="12">
        <f>D55+G55</f>
        <v>1417200</v>
      </c>
      <c r="I55" s="12"/>
      <c r="J55" s="12">
        <f>F55+I55</f>
        <v>1372300</v>
      </c>
      <c r="K55" s="12"/>
      <c r="L55" s="12">
        <f>H55+K55</f>
        <v>1417200</v>
      </c>
      <c r="M55" s="12"/>
      <c r="N55" s="12">
        <f t="shared" si="2"/>
        <v>1372300</v>
      </c>
      <c r="O55" s="12"/>
      <c r="P55" s="12">
        <f t="shared" si="3"/>
        <v>1417200</v>
      </c>
    </row>
    <row r="56" spans="1:16" s="2" customFormat="1" ht="38.25">
      <c r="A56" s="9" t="s">
        <v>32</v>
      </c>
      <c r="B56" s="11" t="s">
        <v>72</v>
      </c>
      <c r="C56" s="12">
        <v>7329100</v>
      </c>
      <c r="D56" s="12">
        <v>7849500</v>
      </c>
      <c r="E56" s="12">
        <v>242100</v>
      </c>
      <c r="F56" s="12">
        <f>C56+E56</f>
        <v>7571200</v>
      </c>
      <c r="G56" s="12">
        <v>242100</v>
      </c>
      <c r="H56" s="12">
        <f>D56+G56</f>
        <v>8091600</v>
      </c>
      <c r="I56" s="12"/>
      <c r="J56" s="12">
        <f>F56+I56</f>
        <v>7571200</v>
      </c>
      <c r="K56" s="12"/>
      <c r="L56" s="12">
        <f>H56+K56</f>
        <v>8091600</v>
      </c>
      <c r="M56" s="12"/>
      <c r="N56" s="12">
        <f t="shared" si="2"/>
        <v>7571200</v>
      </c>
      <c r="O56" s="12"/>
      <c r="P56" s="12">
        <f t="shared" si="3"/>
        <v>8091600</v>
      </c>
    </row>
    <row r="57" spans="1:16" s="2" customFormat="1" ht="38.25">
      <c r="A57" s="9" t="s">
        <v>33</v>
      </c>
      <c r="B57" s="11" t="s">
        <v>47</v>
      </c>
      <c r="C57" s="12">
        <f aca="true" t="shared" si="12" ref="C57:H57">SUM(C58:C83)</f>
        <v>931802600</v>
      </c>
      <c r="D57" s="12">
        <f t="shared" si="12"/>
        <v>940052500</v>
      </c>
      <c r="E57" s="12">
        <f t="shared" si="12"/>
        <v>46766500</v>
      </c>
      <c r="F57" s="12">
        <f t="shared" si="12"/>
        <v>978569100</v>
      </c>
      <c r="G57" s="12">
        <f t="shared" si="12"/>
        <v>46397500</v>
      </c>
      <c r="H57" s="12">
        <f t="shared" si="12"/>
        <v>986450000</v>
      </c>
      <c r="I57" s="12">
        <f>SUM(I58:I84)</f>
        <v>39700</v>
      </c>
      <c r="J57" s="12">
        <f>SUM(J58:J84)</f>
        <v>978608800</v>
      </c>
      <c r="K57" s="12">
        <f>SUM(K58:K84)</f>
        <v>39700</v>
      </c>
      <c r="L57" s="12">
        <f>SUM(L58:L84)</f>
        <v>986489700</v>
      </c>
      <c r="M57" s="12">
        <f>SUM(M58:M84)</f>
        <v>0</v>
      </c>
      <c r="N57" s="12">
        <f t="shared" si="2"/>
        <v>978608800</v>
      </c>
      <c r="O57" s="12"/>
      <c r="P57" s="12">
        <f t="shared" si="3"/>
        <v>986489700</v>
      </c>
    </row>
    <row r="58" spans="1:16" s="2" customFormat="1" ht="38.25">
      <c r="A58" s="9"/>
      <c r="B58" s="13" t="s">
        <v>71</v>
      </c>
      <c r="C58" s="12">
        <v>10000</v>
      </c>
      <c r="D58" s="12">
        <v>10000</v>
      </c>
      <c r="E58" s="12"/>
      <c r="F58" s="12">
        <f>C58+E58</f>
        <v>10000</v>
      </c>
      <c r="G58" s="12"/>
      <c r="H58" s="12">
        <f>D58+G58</f>
        <v>10000</v>
      </c>
      <c r="I58" s="12"/>
      <c r="J58" s="12">
        <f>F58+I58</f>
        <v>10000</v>
      </c>
      <c r="K58" s="12"/>
      <c r="L58" s="12">
        <f>H58+K58</f>
        <v>10000</v>
      </c>
      <c r="M58" s="12"/>
      <c r="N58" s="12">
        <f t="shared" si="2"/>
        <v>10000</v>
      </c>
      <c r="O58" s="12"/>
      <c r="P58" s="12">
        <f t="shared" si="3"/>
        <v>10000</v>
      </c>
    </row>
    <row r="59" spans="1:16" s="2" customFormat="1" ht="38.25">
      <c r="A59" s="9"/>
      <c r="B59" s="13" t="s">
        <v>45</v>
      </c>
      <c r="C59" s="12">
        <v>16200</v>
      </c>
      <c r="D59" s="12">
        <v>16200</v>
      </c>
      <c r="E59" s="12"/>
      <c r="F59" s="12">
        <f aca="true" t="shared" si="13" ref="F59:F83">C59+E59</f>
        <v>16200</v>
      </c>
      <c r="G59" s="12"/>
      <c r="H59" s="12">
        <f aca="true" t="shared" si="14" ref="H59:H83">D59+G59</f>
        <v>16200</v>
      </c>
      <c r="I59" s="12"/>
      <c r="J59" s="12">
        <f aca="true" t="shared" si="15" ref="J59:J84">F59+I59</f>
        <v>16200</v>
      </c>
      <c r="K59" s="12"/>
      <c r="L59" s="12">
        <f aca="true" t="shared" si="16" ref="L59:L84">H59+K59</f>
        <v>16200</v>
      </c>
      <c r="M59" s="12"/>
      <c r="N59" s="12">
        <f t="shared" si="2"/>
        <v>16200</v>
      </c>
      <c r="O59" s="12"/>
      <c r="P59" s="12">
        <f t="shared" si="3"/>
        <v>16200</v>
      </c>
    </row>
    <row r="60" spans="1:16" s="2" customFormat="1" ht="37.5" customHeight="1">
      <c r="A60" s="9"/>
      <c r="B60" s="13" t="s">
        <v>46</v>
      </c>
      <c r="C60" s="12">
        <v>112000</v>
      </c>
      <c r="D60" s="12">
        <v>116500</v>
      </c>
      <c r="E60" s="12"/>
      <c r="F60" s="12">
        <f t="shared" si="13"/>
        <v>112000</v>
      </c>
      <c r="G60" s="12"/>
      <c r="H60" s="12">
        <f t="shared" si="14"/>
        <v>116500</v>
      </c>
      <c r="I60" s="12"/>
      <c r="J60" s="12">
        <f t="shared" si="15"/>
        <v>112000</v>
      </c>
      <c r="K60" s="12"/>
      <c r="L60" s="12">
        <f t="shared" si="16"/>
        <v>116500</v>
      </c>
      <c r="M60" s="12"/>
      <c r="N60" s="12">
        <f t="shared" si="2"/>
        <v>112000</v>
      </c>
      <c r="O60" s="12"/>
      <c r="P60" s="12">
        <f t="shared" si="3"/>
        <v>116500</v>
      </c>
    </row>
    <row r="61" spans="1:16" s="2" customFormat="1" ht="38.25">
      <c r="A61" s="9"/>
      <c r="B61" s="15" t="s">
        <v>48</v>
      </c>
      <c r="C61" s="12">
        <v>17490500</v>
      </c>
      <c r="D61" s="12">
        <v>17700900</v>
      </c>
      <c r="E61" s="12">
        <v>720500</v>
      </c>
      <c r="F61" s="12">
        <f t="shared" si="13"/>
        <v>18211000</v>
      </c>
      <c r="G61" s="12">
        <v>720500</v>
      </c>
      <c r="H61" s="12">
        <f t="shared" si="14"/>
        <v>18421400</v>
      </c>
      <c r="I61" s="12"/>
      <c r="J61" s="12">
        <f t="shared" si="15"/>
        <v>18211000</v>
      </c>
      <c r="K61" s="12"/>
      <c r="L61" s="12">
        <f t="shared" si="16"/>
        <v>18421400</v>
      </c>
      <c r="M61" s="12"/>
      <c r="N61" s="12">
        <f t="shared" si="2"/>
        <v>18211000</v>
      </c>
      <c r="O61" s="12"/>
      <c r="P61" s="12">
        <f t="shared" si="3"/>
        <v>18421400</v>
      </c>
    </row>
    <row r="62" spans="1:16" s="2" customFormat="1" ht="25.5">
      <c r="A62" s="9"/>
      <c r="B62" s="19" t="s">
        <v>56</v>
      </c>
      <c r="C62" s="12">
        <v>183486600</v>
      </c>
      <c r="D62" s="12">
        <v>190826000</v>
      </c>
      <c r="E62" s="12"/>
      <c r="F62" s="12">
        <f t="shared" si="13"/>
        <v>183486600</v>
      </c>
      <c r="G62" s="12"/>
      <c r="H62" s="12">
        <f t="shared" si="14"/>
        <v>190826000</v>
      </c>
      <c r="I62" s="12"/>
      <c r="J62" s="12">
        <f t="shared" si="15"/>
        <v>183486600</v>
      </c>
      <c r="K62" s="12"/>
      <c r="L62" s="12">
        <f t="shared" si="16"/>
        <v>190826000</v>
      </c>
      <c r="M62" s="12"/>
      <c r="N62" s="12">
        <f t="shared" si="2"/>
        <v>183486600</v>
      </c>
      <c r="O62" s="12"/>
      <c r="P62" s="12">
        <f t="shared" si="3"/>
        <v>190826000</v>
      </c>
    </row>
    <row r="63" spans="1:16" s="2" customFormat="1" ht="12.75">
      <c r="A63" s="9"/>
      <c r="B63" s="19" t="s">
        <v>24</v>
      </c>
      <c r="C63" s="12">
        <v>6537500</v>
      </c>
      <c r="D63" s="12">
        <v>6799000</v>
      </c>
      <c r="E63" s="12"/>
      <c r="F63" s="12">
        <f t="shared" si="13"/>
        <v>6537500</v>
      </c>
      <c r="G63" s="12"/>
      <c r="H63" s="12">
        <f t="shared" si="14"/>
        <v>6799000</v>
      </c>
      <c r="I63" s="12"/>
      <c r="J63" s="12">
        <f t="shared" si="15"/>
        <v>6537500</v>
      </c>
      <c r="K63" s="12"/>
      <c r="L63" s="12">
        <f t="shared" si="16"/>
        <v>6799000</v>
      </c>
      <c r="M63" s="12"/>
      <c r="N63" s="12">
        <f t="shared" si="2"/>
        <v>6537500</v>
      </c>
      <c r="O63" s="12"/>
      <c r="P63" s="12">
        <f t="shared" si="3"/>
        <v>6799000</v>
      </c>
    </row>
    <row r="64" spans="1:16" s="2" customFormat="1" ht="25.5">
      <c r="A64" s="9"/>
      <c r="B64" s="15" t="s">
        <v>19</v>
      </c>
      <c r="C64" s="12">
        <v>12625800</v>
      </c>
      <c r="D64" s="12">
        <v>12681400</v>
      </c>
      <c r="E64" s="12">
        <v>716200</v>
      </c>
      <c r="F64" s="12">
        <f t="shared" si="13"/>
        <v>13342000</v>
      </c>
      <c r="G64" s="12">
        <v>716200</v>
      </c>
      <c r="H64" s="12">
        <f t="shared" si="14"/>
        <v>13397600</v>
      </c>
      <c r="I64" s="12"/>
      <c r="J64" s="12">
        <f t="shared" si="15"/>
        <v>13342000</v>
      </c>
      <c r="K64" s="12"/>
      <c r="L64" s="12">
        <f t="shared" si="16"/>
        <v>13397600</v>
      </c>
      <c r="M64" s="12"/>
      <c r="N64" s="12">
        <f t="shared" si="2"/>
        <v>13342000</v>
      </c>
      <c r="O64" s="12"/>
      <c r="P64" s="12">
        <f t="shared" si="3"/>
        <v>13397600</v>
      </c>
    </row>
    <row r="65" spans="1:16" s="2" customFormat="1" ht="25.5">
      <c r="A65" s="9"/>
      <c r="B65" s="15" t="s">
        <v>1</v>
      </c>
      <c r="C65" s="12">
        <v>1433400</v>
      </c>
      <c r="D65" s="12">
        <v>1433400</v>
      </c>
      <c r="E65" s="12"/>
      <c r="F65" s="12">
        <f t="shared" si="13"/>
        <v>1433400</v>
      </c>
      <c r="G65" s="12"/>
      <c r="H65" s="12">
        <f t="shared" si="14"/>
        <v>1433400</v>
      </c>
      <c r="I65" s="12"/>
      <c r="J65" s="12">
        <f t="shared" si="15"/>
        <v>1433400</v>
      </c>
      <c r="K65" s="12"/>
      <c r="L65" s="12">
        <f t="shared" si="16"/>
        <v>1433400</v>
      </c>
      <c r="M65" s="12"/>
      <c r="N65" s="12">
        <f t="shared" si="2"/>
        <v>1433400</v>
      </c>
      <c r="O65" s="12"/>
      <c r="P65" s="12">
        <f t="shared" si="3"/>
        <v>1433400</v>
      </c>
    </row>
    <row r="66" spans="1:16" s="2" customFormat="1" ht="38.25">
      <c r="A66" s="9"/>
      <c r="B66" s="13" t="s">
        <v>14</v>
      </c>
      <c r="C66" s="12">
        <v>40000</v>
      </c>
      <c r="D66" s="12">
        <v>41600</v>
      </c>
      <c r="E66" s="12"/>
      <c r="F66" s="12">
        <f t="shared" si="13"/>
        <v>40000</v>
      </c>
      <c r="G66" s="12"/>
      <c r="H66" s="12">
        <f t="shared" si="14"/>
        <v>41600</v>
      </c>
      <c r="I66" s="12"/>
      <c r="J66" s="12">
        <f t="shared" si="15"/>
        <v>40000</v>
      </c>
      <c r="K66" s="12"/>
      <c r="L66" s="12">
        <f t="shared" si="16"/>
        <v>41600</v>
      </c>
      <c r="M66" s="12"/>
      <c r="N66" s="12">
        <f t="shared" si="2"/>
        <v>40000</v>
      </c>
      <c r="O66" s="12"/>
      <c r="P66" s="12">
        <f t="shared" si="3"/>
        <v>41600</v>
      </c>
    </row>
    <row r="67" spans="1:16" s="2" customFormat="1" ht="25.5">
      <c r="A67" s="9"/>
      <c r="B67" s="13" t="s">
        <v>15</v>
      </c>
      <c r="C67" s="12">
        <v>1826300</v>
      </c>
      <c r="D67" s="12">
        <v>1826300</v>
      </c>
      <c r="E67" s="12"/>
      <c r="F67" s="12">
        <f t="shared" si="13"/>
        <v>1826300</v>
      </c>
      <c r="G67" s="12"/>
      <c r="H67" s="12">
        <f t="shared" si="14"/>
        <v>1826300</v>
      </c>
      <c r="I67" s="12"/>
      <c r="J67" s="12">
        <f t="shared" si="15"/>
        <v>1826300</v>
      </c>
      <c r="K67" s="12"/>
      <c r="L67" s="12">
        <f t="shared" si="16"/>
        <v>1826300</v>
      </c>
      <c r="M67" s="12"/>
      <c r="N67" s="12">
        <f t="shared" si="2"/>
        <v>1826300</v>
      </c>
      <c r="O67" s="12"/>
      <c r="P67" s="12">
        <f t="shared" si="3"/>
        <v>1826300</v>
      </c>
    </row>
    <row r="68" spans="1:16" s="2" customFormat="1" ht="76.5">
      <c r="A68" s="9"/>
      <c r="B68" s="20" t="s">
        <v>75</v>
      </c>
      <c r="C68" s="12">
        <v>49835700</v>
      </c>
      <c r="D68" s="12">
        <v>49835700</v>
      </c>
      <c r="E68" s="12">
        <v>1751200</v>
      </c>
      <c r="F68" s="12">
        <f t="shared" si="13"/>
        <v>51586900</v>
      </c>
      <c r="G68" s="12">
        <v>1382200</v>
      </c>
      <c r="H68" s="12">
        <f t="shared" si="14"/>
        <v>51217900</v>
      </c>
      <c r="I68" s="12"/>
      <c r="J68" s="12">
        <f t="shared" si="15"/>
        <v>51586900</v>
      </c>
      <c r="K68" s="12"/>
      <c r="L68" s="12">
        <f t="shared" si="16"/>
        <v>51217900</v>
      </c>
      <c r="M68" s="12"/>
      <c r="N68" s="12">
        <f t="shared" si="2"/>
        <v>51586900</v>
      </c>
      <c r="O68" s="12"/>
      <c r="P68" s="12">
        <f t="shared" si="3"/>
        <v>51217900</v>
      </c>
    </row>
    <row r="69" spans="1:16" s="2" customFormat="1" ht="25.5">
      <c r="A69" s="9"/>
      <c r="B69" s="13" t="s">
        <v>6</v>
      </c>
      <c r="C69" s="12">
        <v>3569800</v>
      </c>
      <c r="D69" s="12">
        <v>3569800</v>
      </c>
      <c r="E69" s="12">
        <v>161500</v>
      </c>
      <c r="F69" s="12">
        <f t="shared" si="13"/>
        <v>3731300</v>
      </c>
      <c r="G69" s="12">
        <v>161500</v>
      </c>
      <c r="H69" s="12">
        <f t="shared" si="14"/>
        <v>3731300</v>
      </c>
      <c r="I69" s="12"/>
      <c r="J69" s="12">
        <f t="shared" si="15"/>
        <v>3731300</v>
      </c>
      <c r="K69" s="12"/>
      <c r="L69" s="12">
        <f t="shared" si="16"/>
        <v>3731300</v>
      </c>
      <c r="M69" s="12"/>
      <c r="N69" s="12">
        <f t="shared" si="2"/>
        <v>3731300</v>
      </c>
      <c r="O69" s="12"/>
      <c r="P69" s="12">
        <f t="shared" si="3"/>
        <v>3731300</v>
      </c>
    </row>
    <row r="70" spans="1:16" s="2" customFormat="1" ht="51">
      <c r="A70" s="9"/>
      <c r="B70" s="13" t="s">
        <v>49</v>
      </c>
      <c r="C70" s="12">
        <v>11391800</v>
      </c>
      <c r="D70" s="12">
        <v>11391800</v>
      </c>
      <c r="E70" s="12"/>
      <c r="F70" s="12">
        <f t="shared" si="13"/>
        <v>11391800</v>
      </c>
      <c r="G70" s="12"/>
      <c r="H70" s="12">
        <f t="shared" si="14"/>
        <v>11391800</v>
      </c>
      <c r="I70" s="12"/>
      <c r="J70" s="12">
        <f t="shared" si="15"/>
        <v>11391800</v>
      </c>
      <c r="K70" s="12"/>
      <c r="L70" s="12">
        <f t="shared" si="16"/>
        <v>11391800</v>
      </c>
      <c r="M70" s="12"/>
      <c r="N70" s="12">
        <f t="shared" si="2"/>
        <v>11391800</v>
      </c>
      <c r="O70" s="12"/>
      <c r="P70" s="12">
        <f t="shared" si="3"/>
        <v>11391800</v>
      </c>
    </row>
    <row r="71" spans="1:16" s="2" customFormat="1" ht="81" customHeight="1">
      <c r="A71" s="9"/>
      <c r="B71" s="20" t="s">
        <v>76</v>
      </c>
      <c r="C71" s="12">
        <v>274390000</v>
      </c>
      <c r="D71" s="12">
        <v>274390000</v>
      </c>
      <c r="E71" s="12">
        <v>2859400</v>
      </c>
      <c r="F71" s="12">
        <f t="shared" si="13"/>
        <v>277249400</v>
      </c>
      <c r="G71" s="12">
        <v>2859400</v>
      </c>
      <c r="H71" s="12">
        <f t="shared" si="14"/>
        <v>277249400</v>
      </c>
      <c r="I71" s="12"/>
      <c r="J71" s="12">
        <f t="shared" si="15"/>
        <v>277249400</v>
      </c>
      <c r="K71" s="12"/>
      <c r="L71" s="12">
        <f t="shared" si="16"/>
        <v>277249400</v>
      </c>
      <c r="M71" s="12"/>
      <c r="N71" s="12">
        <f t="shared" si="2"/>
        <v>277249400</v>
      </c>
      <c r="O71" s="12"/>
      <c r="P71" s="12">
        <f t="shared" si="3"/>
        <v>277249400</v>
      </c>
    </row>
    <row r="72" spans="1:16" s="2" customFormat="1" ht="38.25">
      <c r="A72" s="9"/>
      <c r="B72" s="21" t="s">
        <v>10</v>
      </c>
      <c r="C72" s="12">
        <v>165300</v>
      </c>
      <c r="D72" s="12">
        <v>165300</v>
      </c>
      <c r="E72" s="12"/>
      <c r="F72" s="12">
        <f t="shared" si="13"/>
        <v>165300</v>
      </c>
      <c r="G72" s="12"/>
      <c r="H72" s="12">
        <f t="shared" si="14"/>
        <v>165300</v>
      </c>
      <c r="I72" s="12"/>
      <c r="J72" s="12">
        <f t="shared" si="15"/>
        <v>165300</v>
      </c>
      <c r="K72" s="12"/>
      <c r="L72" s="12">
        <f t="shared" si="16"/>
        <v>165300</v>
      </c>
      <c r="M72" s="12"/>
      <c r="N72" s="12">
        <f t="shared" si="2"/>
        <v>165300</v>
      </c>
      <c r="O72" s="12"/>
      <c r="P72" s="12">
        <f t="shared" si="3"/>
        <v>165300</v>
      </c>
    </row>
    <row r="73" spans="1:16" s="2" customFormat="1" ht="38.25">
      <c r="A73" s="9"/>
      <c r="B73" s="13" t="s">
        <v>50</v>
      </c>
      <c r="C73" s="12">
        <v>6959100</v>
      </c>
      <c r="D73" s="12">
        <v>7229300</v>
      </c>
      <c r="E73" s="12"/>
      <c r="F73" s="12">
        <f t="shared" si="13"/>
        <v>6959100</v>
      </c>
      <c r="G73" s="12"/>
      <c r="H73" s="12">
        <f t="shared" si="14"/>
        <v>7229300</v>
      </c>
      <c r="I73" s="12"/>
      <c r="J73" s="12">
        <f t="shared" si="15"/>
        <v>6959100</v>
      </c>
      <c r="K73" s="12"/>
      <c r="L73" s="12">
        <f t="shared" si="16"/>
        <v>7229300</v>
      </c>
      <c r="M73" s="12"/>
      <c r="N73" s="12">
        <f t="shared" si="2"/>
        <v>6959100</v>
      </c>
      <c r="O73" s="12"/>
      <c r="P73" s="12">
        <f t="shared" si="3"/>
        <v>7229300</v>
      </c>
    </row>
    <row r="74" spans="1:16" s="2" customFormat="1" ht="25.5">
      <c r="A74" s="9"/>
      <c r="B74" s="13" t="s">
        <v>0</v>
      </c>
      <c r="C74" s="12">
        <v>323100</v>
      </c>
      <c r="D74" s="12">
        <v>323100</v>
      </c>
      <c r="E74" s="12"/>
      <c r="F74" s="12">
        <f t="shared" si="13"/>
        <v>323100</v>
      </c>
      <c r="G74" s="12"/>
      <c r="H74" s="12">
        <f t="shared" si="14"/>
        <v>323100</v>
      </c>
      <c r="I74" s="12"/>
      <c r="J74" s="12">
        <f t="shared" si="15"/>
        <v>323100</v>
      </c>
      <c r="K74" s="12"/>
      <c r="L74" s="12">
        <f t="shared" si="16"/>
        <v>323100</v>
      </c>
      <c r="M74" s="12"/>
      <c r="N74" s="12">
        <f t="shared" si="2"/>
        <v>323100</v>
      </c>
      <c r="O74" s="12"/>
      <c r="P74" s="12">
        <f t="shared" si="3"/>
        <v>323100</v>
      </c>
    </row>
    <row r="75" spans="1:16" s="2" customFormat="1" ht="213" customHeight="1">
      <c r="A75" s="9"/>
      <c r="B75" s="20" t="s">
        <v>51</v>
      </c>
      <c r="C75" s="12">
        <v>142500</v>
      </c>
      <c r="D75" s="12">
        <v>142500</v>
      </c>
      <c r="E75" s="12">
        <v>6300</v>
      </c>
      <c r="F75" s="12">
        <f t="shared" si="13"/>
        <v>148800</v>
      </c>
      <c r="G75" s="12">
        <v>6300</v>
      </c>
      <c r="H75" s="12">
        <f t="shared" si="14"/>
        <v>148800</v>
      </c>
      <c r="I75" s="12"/>
      <c r="J75" s="12">
        <f t="shared" si="15"/>
        <v>148800</v>
      </c>
      <c r="K75" s="12"/>
      <c r="L75" s="12">
        <f t="shared" si="16"/>
        <v>148800</v>
      </c>
      <c r="M75" s="12"/>
      <c r="N75" s="12">
        <f t="shared" si="2"/>
        <v>148800</v>
      </c>
      <c r="O75" s="12"/>
      <c r="P75" s="12">
        <f t="shared" si="3"/>
        <v>148800</v>
      </c>
    </row>
    <row r="76" spans="1:16" s="2" customFormat="1" ht="25.5">
      <c r="A76" s="9"/>
      <c r="B76" s="13" t="s">
        <v>12</v>
      </c>
      <c r="C76" s="12">
        <v>2665600</v>
      </c>
      <c r="D76" s="12">
        <v>2772300</v>
      </c>
      <c r="E76" s="12"/>
      <c r="F76" s="12">
        <f t="shared" si="13"/>
        <v>2665600</v>
      </c>
      <c r="G76" s="12"/>
      <c r="H76" s="12">
        <f t="shared" si="14"/>
        <v>2772300</v>
      </c>
      <c r="I76" s="12"/>
      <c r="J76" s="12">
        <f t="shared" si="15"/>
        <v>2665600</v>
      </c>
      <c r="K76" s="12"/>
      <c r="L76" s="12">
        <f t="shared" si="16"/>
        <v>2772300</v>
      </c>
      <c r="M76" s="12"/>
      <c r="N76" s="12">
        <f aca="true" t="shared" si="17" ref="N76:N97">M76+J76</f>
        <v>2665600</v>
      </c>
      <c r="O76" s="12"/>
      <c r="P76" s="12">
        <f aca="true" t="shared" si="18" ref="P76:P98">O76+L76</f>
        <v>2772300</v>
      </c>
    </row>
    <row r="77" spans="1:16" s="2" customFormat="1" ht="25.5">
      <c r="A77" s="9"/>
      <c r="B77" s="13" t="s">
        <v>17</v>
      </c>
      <c r="C77" s="12">
        <v>528500</v>
      </c>
      <c r="D77" s="12">
        <v>528500</v>
      </c>
      <c r="E77" s="12">
        <v>23500</v>
      </c>
      <c r="F77" s="12">
        <f t="shared" si="13"/>
        <v>552000</v>
      </c>
      <c r="G77" s="12">
        <v>23500</v>
      </c>
      <c r="H77" s="12">
        <f t="shared" si="14"/>
        <v>552000</v>
      </c>
      <c r="I77" s="12"/>
      <c r="J77" s="12">
        <f t="shared" si="15"/>
        <v>552000</v>
      </c>
      <c r="K77" s="12"/>
      <c r="L77" s="12">
        <f t="shared" si="16"/>
        <v>552000</v>
      </c>
      <c r="M77" s="12"/>
      <c r="N77" s="12">
        <f t="shared" si="17"/>
        <v>552000</v>
      </c>
      <c r="O77" s="12"/>
      <c r="P77" s="12">
        <f t="shared" si="18"/>
        <v>552000</v>
      </c>
    </row>
    <row r="78" spans="1:16" s="2" customFormat="1" ht="56.25" customHeight="1">
      <c r="A78" s="9"/>
      <c r="B78" s="13" t="s">
        <v>77</v>
      </c>
      <c r="C78" s="12">
        <v>557200</v>
      </c>
      <c r="D78" s="12">
        <v>557200</v>
      </c>
      <c r="E78" s="12"/>
      <c r="F78" s="12">
        <f t="shared" si="13"/>
        <v>557200</v>
      </c>
      <c r="G78" s="12"/>
      <c r="H78" s="12">
        <f t="shared" si="14"/>
        <v>557200</v>
      </c>
      <c r="I78" s="12"/>
      <c r="J78" s="12">
        <f t="shared" si="15"/>
        <v>557200</v>
      </c>
      <c r="K78" s="12"/>
      <c r="L78" s="12">
        <f t="shared" si="16"/>
        <v>557200</v>
      </c>
      <c r="M78" s="12"/>
      <c r="N78" s="12">
        <f t="shared" si="17"/>
        <v>557200</v>
      </c>
      <c r="O78" s="12"/>
      <c r="P78" s="12">
        <f t="shared" si="18"/>
        <v>557200</v>
      </c>
    </row>
    <row r="79" spans="1:16" s="2" customFormat="1" ht="38.25">
      <c r="A79" s="9"/>
      <c r="B79" s="18" t="s">
        <v>16</v>
      </c>
      <c r="C79" s="12">
        <v>353616500</v>
      </c>
      <c r="D79" s="12">
        <v>353616500</v>
      </c>
      <c r="E79" s="12">
        <v>40570100</v>
      </c>
      <c r="F79" s="12">
        <f t="shared" si="13"/>
        <v>394186600</v>
      </c>
      <c r="G79" s="12">
        <v>40570100</v>
      </c>
      <c r="H79" s="12">
        <f t="shared" si="14"/>
        <v>394186600</v>
      </c>
      <c r="I79" s="12"/>
      <c r="J79" s="12">
        <f t="shared" si="15"/>
        <v>394186600</v>
      </c>
      <c r="K79" s="12"/>
      <c r="L79" s="12">
        <f t="shared" si="16"/>
        <v>394186600</v>
      </c>
      <c r="M79" s="12"/>
      <c r="N79" s="12">
        <f t="shared" si="17"/>
        <v>394186600</v>
      </c>
      <c r="O79" s="12"/>
      <c r="P79" s="12">
        <f t="shared" si="18"/>
        <v>394186600</v>
      </c>
    </row>
    <row r="80" spans="1:16" s="2" customFormat="1" ht="63.75">
      <c r="A80" s="9"/>
      <c r="B80" s="17" t="s">
        <v>52</v>
      </c>
      <c r="C80" s="12">
        <v>309200</v>
      </c>
      <c r="D80" s="12">
        <v>309200</v>
      </c>
      <c r="E80" s="12">
        <v>20400</v>
      </c>
      <c r="F80" s="12">
        <f t="shared" si="13"/>
        <v>329600</v>
      </c>
      <c r="G80" s="12">
        <v>20400</v>
      </c>
      <c r="H80" s="12">
        <f t="shared" si="14"/>
        <v>329600</v>
      </c>
      <c r="I80" s="12"/>
      <c r="J80" s="12">
        <f t="shared" si="15"/>
        <v>329600</v>
      </c>
      <c r="K80" s="12"/>
      <c r="L80" s="12">
        <f t="shared" si="16"/>
        <v>329600</v>
      </c>
      <c r="M80" s="12"/>
      <c r="N80" s="12">
        <f t="shared" si="17"/>
        <v>329600</v>
      </c>
      <c r="O80" s="12"/>
      <c r="P80" s="12">
        <f t="shared" si="18"/>
        <v>329600</v>
      </c>
    </row>
    <row r="81" spans="1:16" s="2" customFormat="1" ht="51" customHeight="1" hidden="1">
      <c r="A81" s="9"/>
      <c r="B81" s="18" t="s">
        <v>53</v>
      </c>
      <c r="C81" s="12">
        <v>62600</v>
      </c>
      <c r="D81" s="12">
        <v>62600</v>
      </c>
      <c r="E81" s="12">
        <v>-62600</v>
      </c>
      <c r="F81" s="12">
        <f t="shared" si="13"/>
        <v>0</v>
      </c>
      <c r="G81" s="12">
        <v>-62600</v>
      </c>
      <c r="H81" s="12">
        <f t="shared" si="14"/>
        <v>0</v>
      </c>
      <c r="I81" s="12"/>
      <c r="J81" s="12">
        <f t="shared" si="15"/>
        <v>0</v>
      </c>
      <c r="K81" s="12"/>
      <c r="L81" s="12">
        <f t="shared" si="16"/>
        <v>0</v>
      </c>
      <c r="M81" s="12"/>
      <c r="N81" s="12">
        <f t="shared" si="17"/>
        <v>0</v>
      </c>
      <c r="O81" s="12"/>
      <c r="P81" s="12">
        <f t="shared" si="18"/>
        <v>0</v>
      </c>
    </row>
    <row r="82" spans="1:16" s="2" customFormat="1" ht="63.75">
      <c r="A82" s="9"/>
      <c r="B82" s="16" t="s">
        <v>20</v>
      </c>
      <c r="C82" s="12">
        <v>3705600</v>
      </c>
      <c r="D82" s="12">
        <v>3705600</v>
      </c>
      <c r="E82" s="12"/>
      <c r="F82" s="12">
        <f t="shared" si="13"/>
        <v>3705600</v>
      </c>
      <c r="G82" s="12"/>
      <c r="H82" s="12">
        <f t="shared" si="14"/>
        <v>3705600</v>
      </c>
      <c r="I82" s="12"/>
      <c r="J82" s="12">
        <f t="shared" si="15"/>
        <v>3705600</v>
      </c>
      <c r="K82" s="12"/>
      <c r="L82" s="12">
        <f t="shared" si="16"/>
        <v>3705600</v>
      </c>
      <c r="M82" s="12"/>
      <c r="N82" s="12">
        <f t="shared" si="17"/>
        <v>3705600</v>
      </c>
      <c r="O82" s="12"/>
      <c r="P82" s="12">
        <f t="shared" si="18"/>
        <v>3705600</v>
      </c>
    </row>
    <row r="83" spans="1:16" s="2" customFormat="1" ht="51">
      <c r="A83" s="9"/>
      <c r="B83" s="17" t="s">
        <v>109</v>
      </c>
      <c r="C83" s="12">
        <v>1800</v>
      </c>
      <c r="D83" s="12">
        <v>1800</v>
      </c>
      <c r="E83" s="12"/>
      <c r="F83" s="12">
        <f t="shared" si="13"/>
        <v>1800</v>
      </c>
      <c r="G83" s="12"/>
      <c r="H83" s="12">
        <f t="shared" si="14"/>
        <v>1800</v>
      </c>
      <c r="I83" s="12"/>
      <c r="J83" s="12">
        <f t="shared" si="15"/>
        <v>1800</v>
      </c>
      <c r="K83" s="12"/>
      <c r="L83" s="12">
        <f t="shared" si="16"/>
        <v>1800</v>
      </c>
      <c r="M83" s="12"/>
      <c r="N83" s="12">
        <f t="shared" si="17"/>
        <v>1800</v>
      </c>
      <c r="O83" s="12"/>
      <c r="P83" s="12">
        <f t="shared" si="18"/>
        <v>1800</v>
      </c>
    </row>
    <row r="84" spans="1:16" s="2" customFormat="1" ht="140.25">
      <c r="A84" s="9"/>
      <c r="B84" s="24" t="s">
        <v>129</v>
      </c>
      <c r="C84" s="12"/>
      <c r="D84" s="12"/>
      <c r="E84" s="12"/>
      <c r="F84" s="12"/>
      <c r="G84" s="12"/>
      <c r="H84" s="12"/>
      <c r="I84" s="12">
        <v>39700</v>
      </c>
      <c r="J84" s="12">
        <f t="shared" si="15"/>
        <v>39700</v>
      </c>
      <c r="K84" s="12">
        <v>39700</v>
      </c>
      <c r="L84" s="12">
        <f t="shared" si="16"/>
        <v>39700</v>
      </c>
      <c r="M84" s="12"/>
      <c r="N84" s="12">
        <f t="shared" si="17"/>
        <v>39700</v>
      </c>
      <c r="O84" s="12"/>
      <c r="P84" s="12">
        <f t="shared" si="18"/>
        <v>39700</v>
      </c>
    </row>
    <row r="85" spans="1:16" s="2" customFormat="1" ht="38.25">
      <c r="A85" s="9" t="s">
        <v>25</v>
      </c>
      <c r="B85" s="15" t="s">
        <v>73</v>
      </c>
      <c r="C85" s="12">
        <v>18469600</v>
      </c>
      <c r="D85" s="12">
        <v>18633600</v>
      </c>
      <c r="E85" s="12"/>
      <c r="F85" s="12">
        <f>C85+E85</f>
        <v>18469600</v>
      </c>
      <c r="G85" s="12"/>
      <c r="H85" s="12">
        <f>D85+G85</f>
        <v>18633600</v>
      </c>
      <c r="I85" s="12"/>
      <c r="J85" s="12">
        <f>F85+I85</f>
        <v>18469600</v>
      </c>
      <c r="K85" s="12"/>
      <c r="L85" s="12">
        <f>H85+K85</f>
        <v>18633600</v>
      </c>
      <c r="M85" s="12"/>
      <c r="N85" s="12">
        <f t="shared" si="17"/>
        <v>18469600</v>
      </c>
      <c r="O85" s="12"/>
      <c r="P85" s="12">
        <f t="shared" si="18"/>
        <v>18633600</v>
      </c>
    </row>
    <row r="86" spans="1:16" s="2" customFormat="1" ht="63.75">
      <c r="A86" s="9" t="s">
        <v>26</v>
      </c>
      <c r="B86" s="15" t="s">
        <v>54</v>
      </c>
      <c r="C86" s="12">
        <v>16376300</v>
      </c>
      <c r="D86" s="12">
        <v>16376300</v>
      </c>
      <c r="E86" s="12"/>
      <c r="F86" s="12">
        <f aca="true" t="shared" si="19" ref="F86:F94">C86+E86</f>
        <v>16376300</v>
      </c>
      <c r="G86" s="12"/>
      <c r="H86" s="12">
        <f aca="true" t="shared" si="20" ref="H86:H94">D86+G86</f>
        <v>16376300</v>
      </c>
      <c r="I86" s="12"/>
      <c r="J86" s="12">
        <f aca="true" t="shared" si="21" ref="J86:J92">F86+I86</f>
        <v>16376300</v>
      </c>
      <c r="K86" s="12"/>
      <c r="L86" s="12">
        <f aca="true" t="shared" si="22" ref="L86:L94">H86+K86</f>
        <v>16376300</v>
      </c>
      <c r="M86" s="12"/>
      <c r="N86" s="12">
        <f t="shared" si="17"/>
        <v>16376300</v>
      </c>
      <c r="O86" s="12"/>
      <c r="P86" s="12">
        <f t="shared" si="18"/>
        <v>16376300</v>
      </c>
    </row>
    <row r="87" spans="1:16" s="2" customFormat="1" ht="51">
      <c r="A87" s="9" t="s">
        <v>27</v>
      </c>
      <c r="B87" s="15" t="s">
        <v>21</v>
      </c>
      <c r="C87" s="12">
        <v>15278400</v>
      </c>
      <c r="D87" s="12">
        <v>15278400</v>
      </c>
      <c r="E87" s="12"/>
      <c r="F87" s="12">
        <f t="shared" si="19"/>
        <v>15278400</v>
      </c>
      <c r="G87" s="12"/>
      <c r="H87" s="12">
        <f t="shared" si="20"/>
        <v>15278400</v>
      </c>
      <c r="I87" s="12"/>
      <c r="J87" s="12">
        <f t="shared" si="21"/>
        <v>15278400</v>
      </c>
      <c r="K87" s="12"/>
      <c r="L87" s="12">
        <f t="shared" si="22"/>
        <v>15278400</v>
      </c>
      <c r="M87" s="12"/>
      <c r="N87" s="12">
        <f t="shared" si="17"/>
        <v>15278400</v>
      </c>
      <c r="O87" s="12"/>
      <c r="P87" s="12">
        <f t="shared" si="18"/>
        <v>15278400</v>
      </c>
    </row>
    <row r="88" spans="1:16" s="2" customFormat="1" ht="51">
      <c r="A88" s="9" t="s">
        <v>28</v>
      </c>
      <c r="B88" s="11" t="s">
        <v>55</v>
      </c>
      <c r="C88" s="12">
        <v>4909900</v>
      </c>
      <c r="D88" s="12">
        <v>5106300</v>
      </c>
      <c r="E88" s="12"/>
      <c r="F88" s="12">
        <f t="shared" si="19"/>
        <v>4909900</v>
      </c>
      <c r="G88" s="12"/>
      <c r="H88" s="12">
        <f t="shared" si="20"/>
        <v>5106300</v>
      </c>
      <c r="I88" s="12"/>
      <c r="J88" s="12">
        <f t="shared" si="21"/>
        <v>4909900</v>
      </c>
      <c r="K88" s="12"/>
      <c r="L88" s="12">
        <f t="shared" si="22"/>
        <v>5106300</v>
      </c>
      <c r="M88" s="12"/>
      <c r="N88" s="12">
        <f t="shared" si="17"/>
        <v>4909900</v>
      </c>
      <c r="O88" s="12"/>
      <c r="P88" s="12">
        <f t="shared" si="18"/>
        <v>5106300</v>
      </c>
    </row>
    <row r="89" spans="1:16" s="2" customFormat="1" ht="34.5" customHeight="1">
      <c r="A89" s="9" t="s">
        <v>29</v>
      </c>
      <c r="B89" s="11" t="s">
        <v>74</v>
      </c>
      <c r="C89" s="12">
        <v>34636400</v>
      </c>
      <c r="D89" s="12">
        <v>34636400</v>
      </c>
      <c r="E89" s="12"/>
      <c r="F89" s="12">
        <f t="shared" si="19"/>
        <v>34636400</v>
      </c>
      <c r="G89" s="12"/>
      <c r="H89" s="12">
        <f t="shared" si="20"/>
        <v>34636400</v>
      </c>
      <c r="I89" s="12"/>
      <c r="J89" s="12">
        <f t="shared" si="21"/>
        <v>34636400</v>
      </c>
      <c r="K89" s="12"/>
      <c r="L89" s="12">
        <f t="shared" si="22"/>
        <v>34636400</v>
      </c>
      <c r="M89" s="12"/>
      <c r="N89" s="12">
        <f t="shared" si="17"/>
        <v>34636400</v>
      </c>
      <c r="O89" s="12"/>
      <c r="P89" s="12">
        <f t="shared" si="18"/>
        <v>34636400</v>
      </c>
    </row>
    <row r="90" spans="1:16" s="2" customFormat="1" ht="38.25">
      <c r="A90" s="9" t="s">
        <v>90</v>
      </c>
      <c r="B90" s="22" t="s">
        <v>91</v>
      </c>
      <c r="C90" s="12">
        <v>10227100</v>
      </c>
      <c r="D90" s="12">
        <v>10759800</v>
      </c>
      <c r="E90" s="12"/>
      <c r="F90" s="12">
        <f t="shared" si="19"/>
        <v>10227100</v>
      </c>
      <c r="G90" s="12"/>
      <c r="H90" s="12">
        <f t="shared" si="20"/>
        <v>10759800</v>
      </c>
      <c r="I90" s="12"/>
      <c r="J90" s="12">
        <f t="shared" si="21"/>
        <v>10227100</v>
      </c>
      <c r="K90" s="12"/>
      <c r="L90" s="12">
        <f t="shared" si="22"/>
        <v>10759800</v>
      </c>
      <c r="M90" s="12"/>
      <c r="N90" s="12">
        <f t="shared" si="17"/>
        <v>10227100</v>
      </c>
      <c r="O90" s="12"/>
      <c r="P90" s="12">
        <f t="shared" si="18"/>
        <v>10759800</v>
      </c>
    </row>
    <row r="91" spans="1:16" s="2" customFormat="1" ht="25.5">
      <c r="A91" s="9" t="s">
        <v>68</v>
      </c>
      <c r="B91" s="11" t="s">
        <v>69</v>
      </c>
      <c r="C91" s="12">
        <v>2073000</v>
      </c>
      <c r="D91" s="12">
        <v>2175600</v>
      </c>
      <c r="E91" s="12"/>
      <c r="F91" s="12">
        <f t="shared" si="19"/>
        <v>2073000</v>
      </c>
      <c r="G91" s="12"/>
      <c r="H91" s="12">
        <f t="shared" si="20"/>
        <v>2175600</v>
      </c>
      <c r="I91" s="12"/>
      <c r="J91" s="12">
        <f t="shared" si="21"/>
        <v>2073000</v>
      </c>
      <c r="K91" s="12"/>
      <c r="L91" s="12">
        <f t="shared" si="22"/>
        <v>2175600</v>
      </c>
      <c r="M91" s="12"/>
      <c r="N91" s="12">
        <f t="shared" si="17"/>
        <v>2073000</v>
      </c>
      <c r="O91" s="12"/>
      <c r="P91" s="12">
        <f t="shared" si="18"/>
        <v>2175600</v>
      </c>
    </row>
    <row r="92" spans="1:16" s="2" customFormat="1" ht="60" customHeight="1">
      <c r="A92" s="9" t="s">
        <v>59</v>
      </c>
      <c r="B92" s="11" t="s">
        <v>108</v>
      </c>
      <c r="C92" s="12">
        <v>600</v>
      </c>
      <c r="D92" s="12">
        <v>600</v>
      </c>
      <c r="E92" s="12"/>
      <c r="F92" s="12">
        <f t="shared" si="19"/>
        <v>600</v>
      </c>
      <c r="G92" s="12"/>
      <c r="H92" s="12">
        <f t="shared" si="20"/>
        <v>600</v>
      </c>
      <c r="I92" s="12"/>
      <c r="J92" s="12">
        <f t="shared" si="21"/>
        <v>600</v>
      </c>
      <c r="K92" s="12"/>
      <c r="L92" s="12">
        <f t="shared" si="22"/>
        <v>600</v>
      </c>
      <c r="M92" s="12"/>
      <c r="N92" s="12">
        <f t="shared" si="17"/>
        <v>600</v>
      </c>
      <c r="O92" s="12"/>
      <c r="P92" s="12">
        <f t="shared" si="18"/>
        <v>600</v>
      </c>
    </row>
    <row r="93" spans="1:16" s="2" customFormat="1" ht="12.75">
      <c r="A93" s="9" t="s">
        <v>120</v>
      </c>
      <c r="B93" s="11" t="s">
        <v>121</v>
      </c>
      <c r="C93" s="12">
        <f>C94</f>
        <v>0</v>
      </c>
      <c r="D93" s="12">
        <f>D94</f>
        <v>0</v>
      </c>
      <c r="E93" s="12">
        <f>E94</f>
        <v>67400</v>
      </c>
      <c r="F93" s="12">
        <f t="shared" si="19"/>
        <v>67400</v>
      </c>
      <c r="G93" s="12">
        <f>G94</f>
        <v>67400</v>
      </c>
      <c r="H93" s="12">
        <f t="shared" si="20"/>
        <v>67400</v>
      </c>
      <c r="I93" s="12">
        <f>I94</f>
        <v>0</v>
      </c>
      <c r="J93" s="12">
        <f>G93+I93</f>
        <v>67400</v>
      </c>
      <c r="K93" s="12">
        <f>K94</f>
        <v>0</v>
      </c>
      <c r="L93" s="12">
        <f t="shared" si="22"/>
        <v>67400</v>
      </c>
      <c r="M93" s="12">
        <f>M94</f>
        <v>0</v>
      </c>
      <c r="N93" s="12">
        <f t="shared" si="17"/>
        <v>67400</v>
      </c>
      <c r="O93" s="12">
        <f>O94</f>
        <v>0</v>
      </c>
      <c r="P93" s="12">
        <f t="shared" si="18"/>
        <v>67400</v>
      </c>
    </row>
    <row r="94" spans="1:16" s="2" customFormat="1" ht="38.25">
      <c r="A94" s="9"/>
      <c r="B94" s="11" t="s">
        <v>122</v>
      </c>
      <c r="C94" s="12">
        <v>0</v>
      </c>
      <c r="D94" s="12">
        <v>0</v>
      </c>
      <c r="E94" s="12">
        <f>62600+4800</f>
        <v>67400</v>
      </c>
      <c r="F94" s="12">
        <f t="shared" si="19"/>
        <v>67400</v>
      </c>
      <c r="G94" s="12">
        <v>67400</v>
      </c>
      <c r="H94" s="12">
        <f t="shared" si="20"/>
        <v>67400</v>
      </c>
      <c r="I94" s="12"/>
      <c r="J94" s="12">
        <f>F94+I94</f>
        <v>67400</v>
      </c>
      <c r="K94" s="12"/>
      <c r="L94" s="12">
        <f t="shared" si="22"/>
        <v>67400</v>
      </c>
      <c r="M94" s="12"/>
      <c r="N94" s="12">
        <f t="shared" si="17"/>
        <v>67400</v>
      </c>
      <c r="O94" s="12"/>
      <c r="P94" s="12">
        <f t="shared" si="18"/>
        <v>67400</v>
      </c>
    </row>
    <row r="95" spans="1:16" s="2" customFormat="1" ht="25.5">
      <c r="A95" s="10" t="s">
        <v>110</v>
      </c>
      <c r="B95" s="10" t="s">
        <v>111</v>
      </c>
      <c r="C95" s="8">
        <f aca="true" t="shared" si="23" ref="C95:H95">C96+C97</f>
        <v>21625200</v>
      </c>
      <c r="D95" s="8">
        <f t="shared" si="23"/>
        <v>23349200</v>
      </c>
      <c r="E95" s="8">
        <f t="shared" si="23"/>
        <v>0</v>
      </c>
      <c r="F95" s="8">
        <f t="shared" si="23"/>
        <v>21625200</v>
      </c>
      <c r="G95" s="8">
        <f t="shared" si="23"/>
        <v>0</v>
      </c>
      <c r="H95" s="8">
        <f t="shared" si="23"/>
        <v>23349200</v>
      </c>
      <c r="I95" s="8">
        <f>I96+I97</f>
        <v>0</v>
      </c>
      <c r="J95" s="8">
        <f>J96+J97</f>
        <v>21625200</v>
      </c>
      <c r="K95" s="8">
        <f>K96+K97</f>
        <v>0</v>
      </c>
      <c r="L95" s="8">
        <f>L96+L97</f>
        <v>23349200</v>
      </c>
      <c r="M95" s="8">
        <f>M96+M97</f>
        <v>0</v>
      </c>
      <c r="N95" s="8">
        <f t="shared" si="17"/>
        <v>21625200</v>
      </c>
      <c r="O95" s="8">
        <f>O96+O97</f>
        <v>-3614790</v>
      </c>
      <c r="P95" s="8">
        <f t="shared" si="18"/>
        <v>19734410</v>
      </c>
    </row>
    <row r="96" spans="1:16" s="2" customFormat="1" ht="60" customHeight="1">
      <c r="A96" s="11" t="s">
        <v>112</v>
      </c>
      <c r="B96" s="11" t="s">
        <v>113</v>
      </c>
      <c r="C96" s="12">
        <v>21525200</v>
      </c>
      <c r="D96" s="12">
        <v>23349200</v>
      </c>
      <c r="E96" s="12"/>
      <c r="F96" s="12">
        <f>C96+E96</f>
        <v>21525200</v>
      </c>
      <c r="G96" s="12"/>
      <c r="H96" s="12">
        <f>D96+G96</f>
        <v>23349200</v>
      </c>
      <c r="I96" s="12"/>
      <c r="J96" s="12">
        <f>F96+I96</f>
        <v>21525200</v>
      </c>
      <c r="K96" s="12"/>
      <c r="L96" s="12">
        <f>H96+K96</f>
        <v>23349200</v>
      </c>
      <c r="M96" s="12"/>
      <c r="N96" s="12">
        <f t="shared" si="17"/>
        <v>21525200</v>
      </c>
      <c r="O96" s="12">
        <v>-3614790</v>
      </c>
      <c r="P96" s="12">
        <f t="shared" si="18"/>
        <v>19734410</v>
      </c>
    </row>
    <row r="97" spans="1:16" ht="25.5">
      <c r="A97" s="11" t="s">
        <v>87</v>
      </c>
      <c r="B97" s="23" t="s">
        <v>88</v>
      </c>
      <c r="C97" s="12">
        <f aca="true" t="shared" si="24" ref="C97:H97">C98+C99+C100+C127+C128+C129+C130+C131+C132+C133+C134+C135+C136</f>
        <v>100000</v>
      </c>
      <c r="D97" s="12">
        <f t="shared" si="24"/>
        <v>0</v>
      </c>
      <c r="E97" s="12">
        <f t="shared" si="24"/>
        <v>0</v>
      </c>
      <c r="F97" s="12">
        <f t="shared" si="24"/>
        <v>100000</v>
      </c>
      <c r="G97" s="8">
        <f t="shared" si="24"/>
        <v>0</v>
      </c>
      <c r="H97" s="8">
        <f t="shared" si="24"/>
        <v>0</v>
      </c>
      <c r="I97" s="12">
        <f>I98+I99+I100+I127+I128+I129+I130+I131+I132+I133+I134+I135+I136</f>
        <v>0</v>
      </c>
      <c r="J97" s="12">
        <f>F97+I97</f>
        <v>100000</v>
      </c>
      <c r="K97" s="8">
        <f>K98+K99+K100+K127+K128+K129+K130+K131+K132+K133+K134+K135+K136</f>
        <v>0</v>
      </c>
      <c r="L97" s="8">
        <f>L98+L99+L100+L127+L128+L129+L130+L131+L132+L133+L134+L135+L136</f>
        <v>0</v>
      </c>
      <c r="M97" s="12">
        <f>M98+M99+M100+M127+M128+M129+M130+M131+M132+M133+M134+M135+M136</f>
        <v>0</v>
      </c>
      <c r="N97" s="12">
        <f t="shared" si="17"/>
        <v>100000</v>
      </c>
      <c r="O97" s="8">
        <f>O98+O99+O100+O127+O128+O129+O130+O131+O132+O133+O134+O135+O136</f>
        <v>0</v>
      </c>
      <c r="P97" s="8">
        <f t="shared" si="18"/>
        <v>0</v>
      </c>
    </row>
    <row r="98" spans="1:16" ht="38.25">
      <c r="A98" s="9"/>
      <c r="B98" s="13" t="s">
        <v>89</v>
      </c>
      <c r="C98" s="12">
        <v>100000</v>
      </c>
      <c r="D98" s="12">
        <v>0</v>
      </c>
      <c r="E98" s="12"/>
      <c r="F98" s="12">
        <f>C98+E98</f>
        <v>100000</v>
      </c>
      <c r="G98" s="12"/>
      <c r="H98" s="12">
        <f>D98+G98</f>
        <v>0</v>
      </c>
      <c r="I98" s="12"/>
      <c r="J98" s="12">
        <f>F98+I98</f>
        <v>100000</v>
      </c>
      <c r="K98" s="12"/>
      <c r="L98" s="12">
        <f>H98+K98</f>
        <v>0</v>
      </c>
      <c r="M98" s="12"/>
      <c r="N98" s="12">
        <f>M98+J98</f>
        <v>100000</v>
      </c>
      <c r="O98" s="12"/>
      <c r="P98" s="12">
        <f t="shared" si="18"/>
        <v>0</v>
      </c>
    </row>
    <row r="99" spans="1:13" ht="12.75">
      <c r="A99" s="2"/>
      <c r="B99" s="2"/>
      <c r="C99" s="2"/>
      <c r="E99" s="2"/>
      <c r="I99" s="2"/>
      <c r="M99" s="2"/>
    </row>
    <row r="100" spans="1:13" ht="12.75">
      <c r="A100" s="2"/>
      <c r="B100" s="2"/>
      <c r="C100" s="2"/>
      <c r="E100" s="2"/>
      <c r="I100" s="2"/>
      <c r="M100" s="2"/>
    </row>
    <row r="101" spans="1:13" ht="12.75">
      <c r="A101" s="2"/>
      <c r="B101" s="2"/>
      <c r="C101" s="2"/>
      <c r="E101" s="2"/>
      <c r="I101" s="2"/>
      <c r="M101" s="2"/>
    </row>
    <row r="111" ht="12.75" customHeight="1" hidden="1"/>
  </sheetData>
  <sheetProtection/>
  <mergeCells count="17">
    <mergeCell ref="C8:C9"/>
    <mergeCell ref="A8:A9"/>
    <mergeCell ref="B8:B9"/>
    <mergeCell ref="F8:F9"/>
    <mergeCell ref="G8:G9"/>
    <mergeCell ref="H8:H9"/>
    <mergeCell ref="D8:D9"/>
    <mergeCell ref="A6:P6"/>
    <mergeCell ref="I8:I9"/>
    <mergeCell ref="J8:J9"/>
    <mergeCell ref="K8:K9"/>
    <mergeCell ref="L8:L9"/>
    <mergeCell ref="M8:M9"/>
    <mergeCell ref="N8:N9"/>
    <mergeCell ref="O8:O9"/>
    <mergeCell ref="P8:P9"/>
    <mergeCell ref="E8:E9"/>
  </mergeCells>
  <printOptions/>
  <pageMargins left="0.5905511811023623" right="0.3937007874015748" top="0.5905511811023623" bottom="0.3937007874015748" header="0" footer="0"/>
  <pageSetup fitToHeight="0" fitToWidth="1" horizontalDpi="600" verticalDpi="600" orientation="portrait" paperSize="9" scale="65" r:id="rId1"/>
  <headerFooter alignWithMargins="0">
    <oddFooter>&amp;R&amp;P</oddFooter>
  </headerFooter>
  <rowBreaks count="3" manualBreakCount="3">
    <brk id="38" max="15" man="1"/>
    <brk id="70" max="15" man="1"/>
    <brk id="8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2022-10-06T09:16:07Z</cp:lastPrinted>
  <dcterms:created xsi:type="dcterms:W3CDTF">2007-04-05T07:39:38Z</dcterms:created>
  <dcterms:modified xsi:type="dcterms:W3CDTF">2022-10-20T10:24:13Z</dcterms:modified>
  <cp:category/>
  <cp:version/>
  <cp:contentType/>
  <cp:contentStatus/>
</cp:coreProperties>
</file>