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3050" windowHeight="13170" activeTab="0"/>
  </bookViews>
  <sheets>
    <sheet name="2022-2023" sheetId="1" r:id="rId1"/>
  </sheets>
  <externalReferences>
    <externalReference r:id="rId4"/>
  </externalReferences>
  <definedNames>
    <definedName name="_xlnm.Print_Area" localSheetId="0">'2022-2023'!$A$1:$D$46</definedName>
  </definedNames>
  <calcPr fullCalcOnLoad="1"/>
</workbook>
</file>

<file path=xl/sharedStrings.xml><?xml version="1.0" encoding="utf-8"?>
<sst xmlns="http://schemas.openxmlformats.org/spreadsheetml/2006/main" count="80" uniqueCount="80">
  <si>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</si>
  <si>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</si>
  <si>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</si>
  <si>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</si>
  <si>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</si>
  <si>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</si>
  <si>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</si>
  <si>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</si>
  <si>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</si>
  <si>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</si>
  <si>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</si>
  <si>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</si>
  <si>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</si>
  <si>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</si>
  <si>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</si>
  <si>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</si>
  <si>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</si>
  <si>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</si>
  <si>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</si>
  <si>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</si>
  <si>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</si>
  <si>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</si>
  <si>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</si>
  <si>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</si>
  <si>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</si>
  <si>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</si>
  <si>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</si>
  <si>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</si>
  <si>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</si>
  <si>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</si>
  <si>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</si>
  <si>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</si>
  <si>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</si>
  <si>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</si>
  <si>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</si>
  <si>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</si>
  <si>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</si>
  <si>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</si>
  <si>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в том числе по дополнительному нормативу отчислений от налога на доходы физических лиц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</si>
  <si>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</si>
  <si>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</si>
  <si>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</si>
  <si>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</si>
  <si>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</si>
  <si>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</si>
  <si>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</si>
  <si>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</si>
  <si>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</si>
  <si>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</si>
  <si>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</si>
  <si>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</si>
  <si>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</si>
  <si>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</si>
  <si>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</si>
  <si>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</si>
  <si>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</si>
  <si>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</si>
  <si>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000 1 13 01990 00 0000 130</t>
  </si>
  <si>
    <t>000 1 13 02990 00 0000 130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</si>
  <si>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</si>
  <si>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</si>
  <si>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</si>
  <si>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</si>
  <si>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</si>
  <si>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</si>
  <si>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</si>
  <si>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</si>
  <si>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</si>
  <si>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</si>
  <si>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</si>
  <si>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>НАЛОГОВЫЕ ДОХОДЫ</t>
  </si>
  <si>
    <t>НЕНАЛОГОВЫЕ ДОХОДЫ</t>
  </si>
  <si>
    <t>БЕЗВОЗМЕЗДНЫЕ  ПОСТУПЛЕНИЯ</t>
  </si>
  <si>
    <t xml:space="preserve"> 2023 год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</si>
  <si>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</si>
  <si>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</si>
  <si>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 xml:space="preserve"> 2024 год</t>
  </si>
  <si>
    <t xml:space="preserve">        Объем доходов бюджета Снежинского городского округа по основным источникам доходов бюджета на плановый период 2023 и 2024 годов</t>
  </si>
  <si>
    <t>Приложение  8</t>
  </si>
  <si>
    <t xml:space="preserve"> от 23.12.2021 г. № 170      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</si>
</sst>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#,##0.0"/>
    <numFmt numFmtId="183" formatCode="#,##0.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/>
    </xf>
    <xf numFmtId="3" fontId="8" fillId="9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 wrapText="1"/>
    </xf>
    <xf numFmtId="3" fontId="1" fillId="9" borderId="10" xfId="0" applyNumberFormat="1" applyFont="1" applyFill="1" applyBorder="1" applyAlignment="1">
      <alignment horizontal="center" vertical="center"/>
    </xf>
    <xf numFmtId="0" fontId="0" fillId="9" borderId="0" xfId="0" applyFill="1" applyAlignment="1">
      <alignment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&#1052;&#1041;&#1058;%20(2023-202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-2023"/>
    </sheetNames>
    <sheetDataSet>
      <sheetData sheetId="0">
        <row r="10">
          <cell r="C10">
            <v>1986657000</v>
          </cell>
          <cell r="D10">
            <v>1974054100</v>
          </cell>
        </row>
        <row r="11">
          <cell r="C11">
            <v>611967800</v>
          </cell>
          <cell r="D11">
            <v>631012800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00390625" defaultRowHeight="12.75"/>
  <cols>
    <col min="1" max="1" width="25.25390625" style="1" customWidth="1"/>
    <col min="2" max="2" width="58.00390625" style="1" customWidth="1"/>
    <col min="3" max="3" width="25.75390625" style="1" customWidth="1"/>
    <col min="4" max="4" width="26.875" style="9" customWidth="1"/>
    <col min="5" max="5" width="17.375" style="1" bestFit="1" customWidth="1"/>
    <col min="6" max="6" width="17.625" style="1" bestFit="1" customWidth="1"/>
    <col min="7" max="7" width="13.875" style="1" customWidth="1"/>
    <col min="8" max="8" width="13.875" style="1" bestFit="1" customWidth="1"/>
    <col min="9" max="9" width="12.75390625" style="1" bestFit="1" customWidth="1"/>
    <col min="10" max="16384" width="9.125" style="1" customWidth="1"/>
  </cols>
  <sheetData>
    <row r="1" ht="12.75">
      <c r="D1" s="34" t="s">
        <v>78</v>
      </c>
    </row>
    <row r="2" ht="12.75">
      <c r="D2" s="34" t="s">
        <v>55</v>
      </c>
    </row>
    <row r="3" ht="12.75">
      <c r="D3" s="34" t="s">
        <v>56</v>
      </c>
    </row>
    <row r="4" spans="1:4" ht="12.75">
      <c r="A4" s="2"/>
      <c r="D4" s="35" t="s">
        <v>79</v>
      </c>
    </row>
    <row r="5" spans="2:4" ht="12.75">
      <c r="B5" s="3"/>
      <c r="C5" s="3"/>
      <c r="D5" s="36"/>
    </row>
    <row r="6" spans="1:4" ht="36.75" customHeight="1">
      <c r="A6" s="40" t="s">
        <v>77</v>
      </c>
      <c r="B6" s="40"/>
      <c r="C6" s="40"/>
      <c r="D6" s="40"/>
    </row>
    <row r="7" spans="2:4" ht="15.75">
      <c r="B7" s="4"/>
      <c r="C7" s="4"/>
      <c r="D7" s="37" t="s">
        <v>44</v>
      </c>
    </row>
    <row r="8" spans="1:4" ht="15.75" customHeight="1">
      <c r="A8" s="44" t="s">
        <v>12</v>
      </c>
      <c r="B8" s="45" t="s">
        <v>14</v>
      </c>
      <c r="C8" s="41" t="s">
        <v>73</v>
      </c>
      <c r="D8" s="46" t="s">
        <v>76</v>
      </c>
    </row>
    <row r="9" spans="1:4" ht="25.5" customHeight="1">
      <c r="A9" s="44"/>
      <c r="B9" s="45"/>
      <c r="C9" s="42"/>
      <c r="D9" s="47"/>
    </row>
    <row r="10" spans="1:8" ht="13.5" customHeight="1">
      <c r="A10" s="6" t="s">
        <v>25</v>
      </c>
      <c r="B10" s="38" t="s">
        <v>40</v>
      </c>
      <c r="C10" s="8">
        <f>C11+C28</f>
        <v>638956652</v>
      </c>
      <c r="D10" s="8">
        <f>D11+D28</f>
        <v>668154633</v>
      </c>
      <c r="E10" s="9"/>
      <c r="F10" s="9"/>
      <c r="G10" s="10"/>
      <c r="H10" s="10"/>
    </row>
    <row r="11" spans="1:7" ht="13.5" customHeight="1">
      <c r="A11" s="6"/>
      <c r="B11" s="38" t="s">
        <v>70</v>
      </c>
      <c r="C11" s="8">
        <f>C12+C15+C17+C21+C24</f>
        <v>583290124</v>
      </c>
      <c r="D11" s="8">
        <f>D12+D15+D17+D21+D24</f>
        <v>618672067</v>
      </c>
      <c r="F11" s="10"/>
      <c r="G11" s="10"/>
    </row>
    <row r="12" spans="1:6" ht="19.5" customHeight="1">
      <c r="A12" s="25" t="s">
        <v>11</v>
      </c>
      <c r="B12" s="26" t="s">
        <v>0</v>
      </c>
      <c r="C12" s="27">
        <f>SUM(C13)</f>
        <v>442093765</v>
      </c>
      <c r="D12" s="27">
        <f>SUM(D13)</f>
        <v>474996937</v>
      </c>
      <c r="E12" s="10"/>
      <c r="F12" s="10"/>
    </row>
    <row r="13" spans="1:9" ht="12.75">
      <c r="A13" s="11" t="s">
        <v>26</v>
      </c>
      <c r="B13" s="12" t="s">
        <v>27</v>
      </c>
      <c r="C13" s="13">
        <v>442093765</v>
      </c>
      <c r="D13" s="13">
        <v>474996937</v>
      </c>
      <c r="E13" s="10"/>
      <c r="F13" s="10"/>
      <c r="G13" s="10"/>
      <c r="H13" s="10"/>
      <c r="I13" s="9"/>
    </row>
    <row r="14" spans="1:7" ht="33" customHeight="1">
      <c r="A14" s="11"/>
      <c r="B14" s="14" t="s">
        <v>38</v>
      </c>
      <c r="C14" s="13">
        <f>C13/19.9187917*4.9187917</f>
        <v>109171639.25680043</v>
      </c>
      <c r="D14" s="13">
        <f>D13/20.20414649*5.20414649</f>
        <v>122348827.93355262</v>
      </c>
      <c r="E14" s="13">
        <f>C10-C14</f>
        <v>529785012.7431996</v>
      </c>
      <c r="F14" s="13">
        <f>D10-D14</f>
        <v>545805805.0664474</v>
      </c>
      <c r="G14" s="9"/>
    </row>
    <row r="15" spans="1:4" s="30" customFormat="1" ht="25.5">
      <c r="A15" s="25" t="s">
        <v>47</v>
      </c>
      <c r="B15" s="28" t="s">
        <v>48</v>
      </c>
      <c r="C15" s="29">
        <f>SUM(C16)</f>
        <v>5739159</v>
      </c>
      <c r="D15" s="29">
        <f>SUM(D16)</f>
        <v>6041930</v>
      </c>
    </row>
    <row r="16" spans="1:6" ht="30.75" customHeight="1">
      <c r="A16" s="16" t="s">
        <v>49</v>
      </c>
      <c r="B16" s="14" t="s">
        <v>50</v>
      </c>
      <c r="C16" s="13">
        <v>5739159</v>
      </c>
      <c r="D16" s="13">
        <v>6041930</v>
      </c>
      <c r="E16" s="10"/>
      <c r="F16" s="10"/>
    </row>
    <row r="17" spans="1:7" ht="23.25" customHeight="1">
      <c r="A17" s="25" t="s">
        <v>10</v>
      </c>
      <c r="B17" s="26" t="s">
        <v>1</v>
      </c>
      <c r="C17" s="27">
        <f>SUM(C18:C20)</f>
        <v>83991000</v>
      </c>
      <c r="D17" s="27">
        <f>SUM(D18:D20)</f>
        <v>86167000</v>
      </c>
      <c r="G17" s="3"/>
    </row>
    <row r="18" spans="1:7" ht="25.5">
      <c r="A18" s="16" t="s">
        <v>68</v>
      </c>
      <c r="B18" s="17" t="s">
        <v>69</v>
      </c>
      <c r="C18" s="13">
        <v>77886000</v>
      </c>
      <c r="D18" s="13">
        <v>80067000</v>
      </c>
      <c r="G18" s="18"/>
    </row>
    <row r="19" spans="1:7" ht="33" customHeight="1">
      <c r="A19" s="16" t="s">
        <v>28</v>
      </c>
      <c r="B19" s="19" t="s">
        <v>13</v>
      </c>
      <c r="C19" s="13">
        <v>5000</v>
      </c>
      <c r="D19" s="13">
        <v>0</v>
      </c>
      <c r="G19" s="18"/>
    </row>
    <row r="20" spans="1:7" ht="28.5" customHeight="1">
      <c r="A20" s="16" t="s">
        <v>45</v>
      </c>
      <c r="B20" s="14" t="s">
        <v>46</v>
      </c>
      <c r="C20" s="13">
        <v>6100000</v>
      </c>
      <c r="D20" s="13">
        <v>6100000</v>
      </c>
      <c r="G20" s="9"/>
    </row>
    <row r="21" spans="1:4" ht="20.25" customHeight="1">
      <c r="A21" s="25" t="s">
        <v>9</v>
      </c>
      <c r="B21" s="26" t="s">
        <v>2</v>
      </c>
      <c r="C21" s="27">
        <f>SUM(C22:C23)</f>
        <v>46695000</v>
      </c>
      <c r="D21" s="27">
        <f>SUM(D22:D23)</f>
        <v>46695000</v>
      </c>
    </row>
    <row r="22" spans="1:4" ht="20.25" customHeight="1">
      <c r="A22" s="11" t="s">
        <v>29</v>
      </c>
      <c r="B22" s="12" t="s">
        <v>15</v>
      </c>
      <c r="C22" s="13">
        <v>14000000</v>
      </c>
      <c r="D22" s="13">
        <v>14000000</v>
      </c>
    </row>
    <row r="23" spans="1:7" ht="15.75" customHeight="1">
      <c r="A23" s="11" t="s">
        <v>30</v>
      </c>
      <c r="B23" s="12" t="s">
        <v>31</v>
      </c>
      <c r="C23" s="13">
        <v>32695000</v>
      </c>
      <c r="D23" s="13">
        <v>32695000</v>
      </c>
      <c r="F23" s="10"/>
      <c r="G23" s="10"/>
    </row>
    <row r="24" spans="1:4" ht="21" customHeight="1">
      <c r="A24" s="25" t="s">
        <v>32</v>
      </c>
      <c r="B24" s="26" t="s">
        <v>16</v>
      </c>
      <c r="C24" s="27">
        <f>SUM(C25:C27)</f>
        <v>4771200</v>
      </c>
      <c r="D24" s="27">
        <f>SUM(D25:D27)</f>
        <v>4771200</v>
      </c>
    </row>
    <row r="25" spans="1:4" ht="33" customHeight="1">
      <c r="A25" s="5" t="s">
        <v>19</v>
      </c>
      <c r="B25" s="14" t="s">
        <v>51</v>
      </c>
      <c r="C25" s="13">
        <v>4700000</v>
      </c>
      <c r="D25" s="13">
        <v>4700000</v>
      </c>
    </row>
    <row r="26" spans="1:4" ht="65.25" customHeight="1" hidden="1">
      <c r="A26" s="5" t="s">
        <v>66</v>
      </c>
      <c r="B26" s="14" t="s">
        <v>67</v>
      </c>
      <c r="C26" s="13"/>
      <c r="D26" s="13"/>
    </row>
    <row r="27" spans="1:4" ht="33.75" customHeight="1">
      <c r="A27" s="5" t="s">
        <v>20</v>
      </c>
      <c r="B27" s="14" t="s">
        <v>52</v>
      </c>
      <c r="C27" s="13">
        <f>20000+51200</f>
        <v>71200</v>
      </c>
      <c r="D27" s="13">
        <f>20000+51200</f>
        <v>71200</v>
      </c>
    </row>
    <row r="28" spans="1:4" ht="12.75">
      <c r="A28" s="5"/>
      <c r="B28" s="7" t="s">
        <v>71</v>
      </c>
      <c r="C28" s="15">
        <f>C29+C34+C37+C40+C43+C44</f>
        <v>55666528</v>
      </c>
      <c r="D28" s="15">
        <f>D29+D34+D37+D40+D43+D44</f>
        <v>49482566</v>
      </c>
    </row>
    <row r="29" spans="1:4" ht="25.5">
      <c r="A29" s="31" t="s">
        <v>8</v>
      </c>
      <c r="B29" s="32" t="s">
        <v>17</v>
      </c>
      <c r="C29" s="27">
        <f>SUM(C30:C33)</f>
        <v>39377684</v>
      </c>
      <c r="D29" s="27">
        <f>SUM(D30:D33)</f>
        <v>35365593</v>
      </c>
    </row>
    <row r="30" spans="1:4" ht="76.5" customHeight="1">
      <c r="A30" s="5" t="s">
        <v>39</v>
      </c>
      <c r="B30" s="14" t="s">
        <v>41</v>
      </c>
      <c r="C30" s="13">
        <f>200000</f>
        <v>200000</v>
      </c>
      <c r="D30" s="13">
        <f>200000</f>
        <v>200000</v>
      </c>
    </row>
    <row r="31" spans="1:4" ht="76.5">
      <c r="A31" s="5" t="s">
        <v>21</v>
      </c>
      <c r="B31" s="14" t="s">
        <v>59</v>
      </c>
      <c r="C31" s="13">
        <v>37104098</v>
      </c>
      <c r="D31" s="13">
        <v>33168065</v>
      </c>
    </row>
    <row r="32" spans="1:4" ht="25.5">
      <c r="A32" s="5" t="s">
        <v>22</v>
      </c>
      <c r="B32" s="14" t="s">
        <v>42</v>
      </c>
      <c r="C32" s="13">
        <f>227500</f>
        <v>227500</v>
      </c>
      <c r="D32" s="13">
        <f>228500</f>
        <v>228500</v>
      </c>
    </row>
    <row r="33" spans="1:4" ht="75" customHeight="1">
      <c r="A33" s="5" t="s">
        <v>23</v>
      </c>
      <c r="B33" s="14" t="s">
        <v>60</v>
      </c>
      <c r="C33" s="13">
        <f>115518+373239+176457+19991+1160881</f>
        <v>1846086</v>
      </c>
      <c r="D33" s="13">
        <f>115518+254528+176457+19991+1202534</f>
        <v>1769028</v>
      </c>
    </row>
    <row r="34" spans="1:4" ht="12.75">
      <c r="A34" s="31" t="s">
        <v>7</v>
      </c>
      <c r="B34" s="32" t="s">
        <v>3</v>
      </c>
      <c r="C34" s="27">
        <f>SUM(C35:C36)</f>
        <v>7833400</v>
      </c>
      <c r="D34" s="27">
        <f>SUM(D35:D36)</f>
        <v>7870730</v>
      </c>
    </row>
    <row r="35" spans="1:4" ht="12.75">
      <c r="A35" s="5" t="s">
        <v>33</v>
      </c>
      <c r="B35" s="14" t="s">
        <v>34</v>
      </c>
      <c r="C35" s="13">
        <v>933400</v>
      </c>
      <c r="D35" s="13">
        <v>970730</v>
      </c>
    </row>
    <row r="36" spans="1:4" ht="12.75">
      <c r="A36" s="5" t="s">
        <v>53</v>
      </c>
      <c r="B36" s="14" t="s">
        <v>54</v>
      </c>
      <c r="C36" s="13">
        <v>6900000</v>
      </c>
      <c r="D36" s="13">
        <v>6900000</v>
      </c>
    </row>
    <row r="37" spans="1:4" ht="25.5">
      <c r="A37" s="31" t="s">
        <v>6</v>
      </c>
      <c r="B37" s="33" t="s">
        <v>43</v>
      </c>
      <c r="C37" s="27">
        <f>SUM(C38:C39)</f>
        <v>4649884</v>
      </c>
      <c r="D37" s="27">
        <f>SUM(D38:D39)</f>
        <v>4649884</v>
      </c>
    </row>
    <row r="38" spans="1:4" ht="25.5">
      <c r="A38" s="5" t="s">
        <v>57</v>
      </c>
      <c r="B38" s="17" t="s">
        <v>61</v>
      </c>
      <c r="C38" s="13">
        <f>410520</f>
        <v>410520</v>
      </c>
      <c r="D38" s="13">
        <f>410520</f>
        <v>410520</v>
      </c>
    </row>
    <row r="39" spans="1:4" ht="25.5">
      <c r="A39" s="5" t="s">
        <v>58</v>
      </c>
      <c r="B39" s="17" t="s">
        <v>62</v>
      </c>
      <c r="C39" s="13">
        <f>56265+178173+184284+3590342+230300</f>
        <v>4239364</v>
      </c>
      <c r="D39" s="13">
        <f>56265+178173+184284+3590342+230300</f>
        <v>4239364</v>
      </c>
    </row>
    <row r="40" spans="1:4" ht="25.5">
      <c r="A40" s="31" t="s">
        <v>5</v>
      </c>
      <c r="B40" s="32" t="s">
        <v>4</v>
      </c>
      <c r="C40" s="27">
        <f>SUM(C41:C42)</f>
        <v>2709446</v>
      </c>
      <c r="D40" s="27">
        <f>SUM(D41:D42)</f>
        <v>630518</v>
      </c>
    </row>
    <row r="41" spans="1:4" ht="76.5" customHeight="1" hidden="1">
      <c r="A41" s="5" t="s">
        <v>24</v>
      </c>
      <c r="B41" s="14" t="s">
        <v>63</v>
      </c>
      <c r="C41" s="13"/>
      <c r="D41" s="13"/>
    </row>
    <row r="42" spans="1:4" ht="33" customHeight="1">
      <c r="A42" s="5" t="s">
        <v>74</v>
      </c>
      <c r="B42" s="14" t="s">
        <v>75</v>
      </c>
      <c r="C42" s="13">
        <v>2709446</v>
      </c>
      <c r="D42" s="13">
        <v>630518</v>
      </c>
    </row>
    <row r="43" spans="1:4" ht="12.75">
      <c r="A43" s="31" t="s">
        <v>35</v>
      </c>
      <c r="B43" s="32" t="s">
        <v>36</v>
      </c>
      <c r="C43" s="27">
        <f>13330+50200+600000+173830+4100+58357+59281</f>
        <v>959098</v>
      </c>
      <c r="D43" s="27">
        <f>13330+50200+600000+173830+4100+58357+59281</f>
        <v>959098</v>
      </c>
    </row>
    <row r="44" spans="1:4" ht="12.75">
      <c r="A44" s="31" t="s">
        <v>64</v>
      </c>
      <c r="B44" s="32" t="s">
        <v>65</v>
      </c>
      <c r="C44" s="27">
        <f>137016</f>
        <v>137016</v>
      </c>
      <c r="D44" s="27">
        <f>6743</f>
        <v>6743</v>
      </c>
    </row>
    <row r="45" spans="1:4" ht="12.75">
      <c r="A45" s="31" t="s">
        <v>37</v>
      </c>
      <c r="B45" s="32" t="s">
        <v>72</v>
      </c>
      <c r="C45" s="27">
        <v>1986657000</v>
      </c>
      <c r="D45" s="27">
        <v>1974054100</v>
      </c>
    </row>
    <row r="46" spans="1:4" ht="15.75">
      <c r="A46" s="20"/>
      <c r="B46" s="21" t="s">
        <v>18</v>
      </c>
      <c r="C46" s="22">
        <f>C10+C45</f>
        <v>2625613652</v>
      </c>
      <c r="D46" s="22">
        <f>D10+D45</f>
        <v>2642208733</v>
      </c>
    </row>
    <row r="47" spans="1:4" ht="14.25" customHeight="1">
      <c r="A47" s="23"/>
      <c r="B47" s="24"/>
      <c r="C47" s="39">
        <f>'[1]2022-2023'!$C$10</f>
        <v>1986657000</v>
      </c>
      <c r="D47" s="39">
        <f>'[1]2022-2023'!$D$10</f>
        <v>1974054100</v>
      </c>
    </row>
    <row r="48" spans="1:4" ht="33" customHeight="1">
      <c r="A48" s="43"/>
      <c r="B48" s="43"/>
      <c r="C48" s="43"/>
      <c r="D48" s="43"/>
    </row>
    <row r="49" spans="3:4" ht="12.75">
      <c r="C49" s="10">
        <f>'[1]2022-2023'!$C$11</f>
        <v>611967800</v>
      </c>
      <c r="D49" s="9">
        <f>'[1]2022-2023'!$D$11</f>
        <v>631012800</v>
      </c>
    </row>
    <row r="51" spans="3:4" ht="12.75">
      <c r="C51" s="10">
        <f>C46+C49</f>
        <v>3237581452</v>
      </c>
      <c r="D51" s="10">
        <f>D46+D49</f>
        <v>3273221533</v>
      </c>
    </row>
    <row r="53" spans="3:4" ht="12.75">
      <c r="C53" s="10">
        <f>C46+C47</f>
        <v>4612270652</v>
      </c>
      <c r="D53" s="10">
        <f>D46+D47</f>
        <v>4616262833</v>
      </c>
    </row>
  </sheetData>
  <sheetProtection/>
  <mergeCells count="6">
    <mergeCell ref="A6:D6"/>
    <mergeCell ref="C8:C9"/>
    <mergeCell ref="A48:D48"/>
    <mergeCell ref="A8:A9"/>
    <mergeCell ref="B8:B9"/>
    <mergeCell ref="D8:D9"/>
  </mergeCells>
  <printOptions horizontalCentered="1"/>
  <pageMargins left="0.5905511811023623" right="0" top="0.3937007874015748" bottom="0.1968503937007874" header="0.5118110236220472" footer="0.5118110236220472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2021-11-15T09:04:38Z</cp:lastPrinted>
  <dcterms:created xsi:type="dcterms:W3CDTF">2007-04-05T07:39:38Z</dcterms:created>
  <dcterms:modified xsi:type="dcterms:W3CDTF">2021-12-23T10:46:26Z</dcterms:modified>
  <cp:category/>
  <cp:version/>
  <cp:contentType/>
  <cp:contentStatus/>
</cp:coreProperties>
</file>