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" sheetId="1" r:id="rId1"/>
  </sheets>
  <definedNames>
    <definedName name="_xlnm.Print_Titles" localSheetId="0">'2021'!$7:$9</definedName>
    <definedName name="_xlnm.Print_Area" localSheetId="0">'2021'!$A$1:$M$98</definedName>
  </definedNames>
  <calcPr fullCalcOnLoad="1"/>
</workbook>
</file>

<file path=xl/sharedStrings.xml><?xml version="1.0" encoding="utf-8"?>
<sst xmlns="http://schemas.openxmlformats.org/spreadsheetml/2006/main" count="169" uniqueCount="139">
  <si>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</si>
  <si>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</si>
  <si>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</si>
  <si>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</si>
  <si>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</si>
  <si>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</si>
  <si>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</si>
  <si>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</si>
  <si>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</si>
  <si>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</si>
  <si>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</si>
  <si>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</si>
  <si>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</si>
  <si>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</si>
  <si>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</si>
  <si>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</si>
  <si>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</si>
  <si>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</si>
  <si>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</si>
  <si>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</si>
  <si>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</si>
  <si>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</si>
  <si>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</si>
  <si>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</si>
  <si>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</si>
  <si>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</si>
  <si>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</si>
  <si>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</si>
  <si>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</si>
  <si>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</si>
  <si>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</si>
  <si>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</si>
  <si>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</si>
  <si>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</si>
  <si>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</si>
  <si>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</si>
  <si>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</si>
  <si>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</si>
  <si>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</si>
  <si>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</si>
  <si>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</si>
  <si>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</si>
  <si>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</si>
  <si>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</si>
  <si>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</si>
  <si>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</si>
  <si>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</si>
  <si>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</si>
  <si>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</si>
  <si>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</si>
  <si>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</si>
  <si>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</si>
  <si>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</si>
  <si>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</si>
  <si>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</si>
  <si>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</si>
  <si>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</si>
  <si>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</si>
  <si>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</si>
  <si>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</si>
  <si>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</si>
  <si>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</si>
  <si>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</si>
  <si>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</si>
  <si>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</si>
  <si>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</si>
  <si>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</si>
  <si>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</si>
  <si>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</si>
  <si>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</si>
  <si>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мероприятия по проведению строительно-монтажных и проектно-изыскательских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</si>
  <si>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создание и модернизацию муниципальных учреждений культурно - досугового типа в сельской местности, включая обеспечение объектов инфраструктуры (в том числе строительство, реконструкция, капитальный ремонт зданий)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</si>
  <si>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
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</si>
  <si>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</si>
  <si>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</si>
  <si>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</si>
  <si>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</si>
  <si>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</si>
  <si>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</si>
  <si>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</si>
  <si>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 - 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</t>
  </si>
  <si>
    <t>Субсидии бюджетам городских округов на проведение комплексных кадастровых работ</t>
  </si>
  <si>
    <t>000 2 02 25511 04 0000 150</t>
  </si>
  <si>
    <t xml:space="preserve"> - на софинансирование расходных 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</si>
  <si>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</si>
  <si>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</si>
  <si>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</si>
  <si>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</si>
  <si>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</si>
  <si>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</si>
  <si>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</si>
  <si>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</si>
  <si>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</si>
  <si>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</si>
  <si>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Объем  межбюджетных  трансфертов, получаемых из других бюджетов бюджетной системы Российской Федерации на 2021 год</t>
  </si>
  <si>
    <t>Приложение № 5</t>
  </si>
  <si>
    <t>к решению Собрания</t>
  </si>
  <si>
    <t>депутатов города Снежинска</t>
  </si>
  <si>
    <t xml:space="preserve"> от                  №                                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</si>
  <si>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</si>
  <si>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</si>
  <si>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000 2 02 25555 04 0000 150</t>
  </si>
  <si>
    <t xml:space="preserve">                                         (руб.)</t>
  </si>
  <si>
    <t>Сумма</t>
  </si>
  <si>
    <t>Изменения</t>
  </si>
  <si>
    <t xml:space="preserve"> - на реализацию инициативных проектов</t>
  </si>
  <si>
    <t xml:space="preserve">000 2 02 40000 00 0000 150
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</si>
  <si>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</si>
  <si>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</si>
  <si>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</si>
  <si>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</si>
  <si>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</si>
  <si>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</t>
  </si>
  <si>
    <t>000 2 02 25519 04 0000 150</t>
  </si>
  <si>
    <t>Субсидии бюджетам городских округов на поддержку отрасли культуры</t>
  </si>
  <si>
    <t xml:space="preserve"> от  21.01.2021  № 3                              </t>
  </si>
  <si>
    <t>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</si>
  <si>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- на компенсацию отдельным категориям граждан оплаты взноса на капитальный ремонт общего имущества в многоквартирном доме</t>
  </si>
  <si>
    <t>000 2 02 15002 04 0000 150</t>
  </si>
  <si>
    <t xml:space="preserve">Дотации бюджетам городских округов на поддержку мер по обеспечению сбалансированности бюджетов
</t>
  </si>
  <si>
    <t xml:space="preserve"> от 18.03.2021   №22                            </t>
  </si>
  <si>
    <t xml:space="preserve"> - на мероприятия по охране окружающей среды, включая проектно - изыскательские работы</t>
  </si>
  <si>
    <t>Прочие межбюджетные трансферты, передаваемые бюджетам городских округов</t>
  </si>
  <si>
    <t>000 2 02 49999 04 0000 150</t>
  </si>
  <si>
    <t>- на создание и содержание мест (площадок) накопления коммунальных отходов</t>
  </si>
  <si>
    <r>
  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</t>
    </r>
    <r>
      <rPr>
        <sz val="12"/>
        <rFont val="Times New Roman"/>
        <family val="1"/>
      </rPr>
      <t>эксперимента</t>
    </r>
    <r>
      <rPr>
        <sz val="12"/>
        <color indexed="8"/>
        <rFont val="Times New Roman"/>
        <family val="1"/>
      </rPr>
      <t xml:space="preserve"> по модернизации начального общего, основного общего и среднего образования </t>
    </r>
  </si>
  <si>
    <t>000 2 02 35469 04 0000 150</t>
  </si>
  <si>
    <t>Субвенции бюджетам городских округов на   проведение Всероссийской переписи населения 2020 года</t>
  </si>
  <si>
    <t xml:space="preserve"> от 15.04.2021 №35                            </t>
  </si>
  <si>
    <t xml:space="preserve"> - на предоставление молодым семьям – участникам подпрограммы дополнительных социальных выплат при рождении (усыновлении) одного ребенка</t>
  </si>
  <si>
    <t>Прочие дотации бюджетам городских округов</t>
  </si>
  <si>
    <t>000 2 02 19999 04 0000 150</t>
  </si>
  <si>
    <t>000 2 02 39999 04 0000 150</t>
  </si>
  <si>
    <t>Прочие субвенции бюджетам городских округов</t>
  </si>
  <si>
    <t xml:space="preserve"> от 24.06.2021 № 65                        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</si>
  <si>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</si>
  <si>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</si>
  <si>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 5</t>
  </si>
  <si>
    <t>от 15.07.2021 г. № 73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</si>
</sst>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 quotePrefix="1">
      <alignment horizontal="left" vertical="top" wrapText="1"/>
    </xf>
    <xf numFmtId="49" fontId="28" fillId="0" borderId="10" xfId="0" applyNumberFormat="1" applyFont="1" applyFill="1" applyBorder="1" applyAlignment="1" quotePrefix="1">
      <alignment horizontal="left" vertical="top" wrapText="1"/>
    </xf>
    <xf numFmtId="0" fontId="28" fillId="0" borderId="10" xfId="0" applyFont="1" applyFill="1" applyBorder="1" applyAlignment="1" quotePrefix="1">
      <alignment vertical="center" wrapText="1"/>
    </xf>
    <xf numFmtId="0" fontId="28" fillId="0" borderId="10" xfId="0" applyNumberFormat="1" applyFont="1" applyFill="1" applyBorder="1" applyAlignment="1" quotePrefix="1">
      <alignment vertical="center" wrapText="1"/>
    </xf>
    <xf numFmtId="49" fontId="28" fillId="0" borderId="10" xfId="0" applyNumberFormat="1" applyFont="1" applyFill="1" applyBorder="1" applyAlignment="1" quotePrefix="1">
      <alignment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75" zoomScaleSheetLayoutView="75" zoomScalePageLayoutView="0" workbookViewId="0" topLeftCell="A1">
      <selection activeCell="Q9" sqref="Q9"/>
    </sheetView>
  </sheetViews>
  <sheetFormatPr defaultColWidth="8.875" defaultRowHeight="12.75"/>
  <cols>
    <col min="1" max="1" width="29.25390625" style="2" customWidth="1"/>
    <col min="2" max="2" width="73.00390625" style="2" customWidth="1"/>
    <col min="3" max="3" width="35.25390625" style="2" hidden="1" customWidth="1"/>
    <col min="4" max="4" width="15.125" style="2" hidden="1" customWidth="1"/>
    <col min="5" max="5" width="38.25390625" style="2" hidden="1" customWidth="1"/>
    <col min="6" max="6" width="14.00390625" style="2" hidden="1" customWidth="1"/>
    <col min="7" max="7" width="31.25390625" style="2" hidden="1" customWidth="1"/>
    <col min="8" max="8" width="17.125" style="2" hidden="1" customWidth="1"/>
    <col min="9" max="9" width="31.25390625" style="2" hidden="1" customWidth="1"/>
    <col min="10" max="10" width="17.125" style="2" hidden="1" customWidth="1"/>
    <col min="11" max="11" width="31.25390625" style="2" hidden="1" customWidth="1"/>
    <col min="12" max="12" width="17.125" style="2" hidden="1" customWidth="1"/>
    <col min="13" max="13" width="31.25390625" style="2" customWidth="1"/>
    <col min="14" max="18" width="8.875" style="1" customWidth="1"/>
    <col min="19" max="16384" width="8.875" style="1" customWidth="1"/>
  </cols>
  <sheetData>
    <row r="1" spans="3:13" ht="15.75">
      <c r="C1" s="2" t="s">
        <v>95</v>
      </c>
      <c r="E1" s="2" t="s">
        <v>95</v>
      </c>
      <c r="G1" s="2" t="s">
        <v>95</v>
      </c>
      <c r="I1" s="2" t="s">
        <v>95</v>
      </c>
      <c r="K1" s="2" t="s">
        <v>95</v>
      </c>
      <c r="M1" s="2" t="s">
        <v>137</v>
      </c>
    </row>
    <row r="2" spans="3:13" ht="15" customHeight="1">
      <c r="C2" s="2" t="s">
        <v>96</v>
      </c>
      <c r="E2" s="2" t="s">
        <v>96</v>
      </c>
      <c r="G2" s="2" t="s">
        <v>96</v>
      </c>
      <c r="I2" s="2" t="s">
        <v>96</v>
      </c>
      <c r="K2" s="2" t="s">
        <v>96</v>
      </c>
      <c r="M2" s="2" t="s">
        <v>96</v>
      </c>
    </row>
    <row r="3" spans="3:13" ht="13.5" customHeight="1">
      <c r="C3" s="2" t="s">
        <v>97</v>
      </c>
      <c r="E3" s="2" t="s">
        <v>97</v>
      </c>
      <c r="G3" s="2" t="s">
        <v>97</v>
      </c>
      <c r="I3" s="2" t="s">
        <v>97</v>
      </c>
      <c r="K3" s="2" t="s">
        <v>97</v>
      </c>
      <c r="M3" s="2" t="s">
        <v>97</v>
      </c>
    </row>
    <row r="4" spans="3:13" ht="13.5" customHeight="1">
      <c r="C4" s="2" t="s">
        <v>98</v>
      </c>
      <c r="E4" s="2" t="s">
        <v>115</v>
      </c>
      <c r="G4" s="2" t="s">
        <v>120</v>
      </c>
      <c r="I4" s="2" t="s">
        <v>128</v>
      </c>
      <c r="K4" s="2" t="s">
        <v>134</v>
      </c>
      <c r="M4" s="2" t="s">
        <v>138</v>
      </c>
    </row>
    <row r="5" spans="1:13" ht="44.25" customHeight="1">
      <c r="A5" s="28" t="s">
        <v>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 customHeight="1">
      <c r="A6" s="3"/>
      <c r="B6" s="4"/>
      <c r="C6" s="2" t="s">
        <v>102</v>
      </c>
      <c r="E6" s="2" t="s">
        <v>102</v>
      </c>
      <c r="G6" s="2" t="s">
        <v>102</v>
      </c>
      <c r="I6" s="2" t="s">
        <v>102</v>
      </c>
      <c r="K6" s="2" t="s">
        <v>102</v>
      </c>
      <c r="M6" s="2" t="s">
        <v>102</v>
      </c>
    </row>
    <row r="7" spans="1:13" ht="24" customHeight="1">
      <c r="A7" s="27" t="s">
        <v>2</v>
      </c>
      <c r="B7" s="29" t="s">
        <v>4</v>
      </c>
      <c r="C7" s="27" t="s">
        <v>103</v>
      </c>
      <c r="D7" s="27" t="s">
        <v>104</v>
      </c>
      <c r="E7" s="27" t="s">
        <v>103</v>
      </c>
      <c r="F7" s="27" t="s">
        <v>104</v>
      </c>
      <c r="G7" s="27" t="s">
        <v>103</v>
      </c>
      <c r="H7" s="27" t="s">
        <v>104</v>
      </c>
      <c r="I7" s="27" t="s">
        <v>103</v>
      </c>
      <c r="J7" s="27" t="s">
        <v>104</v>
      </c>
      <c r="K7" s="27" t="s">
        <v>103</v>
      </c>
      <c r="L7" s="27" t="s">
        <v>104</v>
      </c>
      <c r="M7" s="27" t="s">
        <v>103</v>
      </c>
    </row>
    <row r="8" spans="1:13" ht="24" customHeight="1">
      <c r="A8" s="27"/>
      <c r="B8" s="2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9.5" customHeight="1">
      <c r="A9" s="5">
        <v>1</v>
      </c>
      <c r="B9" s="5">
        <v>2</v>
      </c>
      <c r="C9" s="5">
        <v>3</v>
      </c>
      <c r="D9" s="5"/>
      <c r="E9" s="5">
        <v>3</v>
      </c>
      <c r="F9" s="5"/>
      <c r="G9" s="5">
        <v>3</v>
      </c>
      <c r="H9" s="5"/>
      <c r="I9" s="5">
        <v>3</v>
      </c>
      <c r="J9" s="5"/>
      <c r="K9" s="5">
        <v>3</v>
      </c>
      <c r="L9" s="5"/>
      <c r="M9" s="5">
        <v>3</v>
      </c>
    </row>
    <row r="10" spans="1:13" ht="19.5" customHeight="1">
      <c r="A10" s="6" t="s">
        <v>8</v>
      </c>
      <c r="B10" s="7" t="s">
        <v>9</v>
      </c>
      <c r="C10" s="8">
        <f aca="true" t="shared" si="0" ref="C10:I10">C11+C19+C51+C95</f>
        <v>1952913400</v>
      </c>
      <c r="D10" s="8">
        <f t="shared" si="0"/>
        <v>39514200</v>
      </c>
      <c r="E10" s="8">
        <f t="shared" si="0"/>
        <v>1992427600</v>
      </c>
      <c r="F10" s="8">
        <f t="shared" si="0"/>
        <v>10000000</v>
      </c>
      <c r="G10" s="8">
        <f t="shared" si="0"/>
        <v>2002427600</v>
      </c>
      <c r="H10" s="8">
        <f t="shared" si="0"/>
        <v>784160</v>
      </c>
      <c r="I10" s="8">
        <f t="shared" si="0"/>
        <v>2003211760</v>
      </c>
      <c r="J10" s="8">
        <f>J11+J19+J51+J95</f>
        <v>8063941.050000001</v>
      </c>
      <c r="K10" s="8">
        <f>K11+K19+K51+K95</f>
        <v>2011275701.05</v>
      </c>
      <c r="L10" s="8">
        <f>L11+L19+L51+L95</f>
        <v>114805250</v>
      </c>
      <c r="M10" s="8">
        <f>M11+M19+M51+M95</f>
        <v>2126080951.05</v>
      </c>
    </row>
    <row r="11" spans="1:13" ht="38.25" customHeight="1">
      <c r="A11" s="9" t="s">
        <v>38</v>
      </c>
      <c r="B11" s="10" t="s">
        <v>3</v>
      </c>
      <c r="C11" s="8">
        <f>C12+C16+C17</f>
        <v>753257600</v>
      </c>
      <c r="D11" s="8">
        <f>D12+D16+D17</f>
        <v>0</v>
      </c>
      <c r="E11" s="8">
        <f>E12+E16+E17</f>
        <v>753257600</v>
      </c>
      <c r="F11" s="8">
        <f>F12+F16+F17+F15</f>
        <v>10000000</v>
      </c>
      <c r="G11" s="8">
        <f>G12+G16+G17+G15</f>
        <v>763257600</v>
      </c>
      <c r="H11" s="8">
        <f>H12+H16+H17+H15</f>
        <v>0</v>
      </c>
      <c r="I11" s="8">
        <f>I12+I16+I17+I15</f>
        <v>763257600</v>
      </c>
      <c r="J11" s="8">
        <f>J12+J16+J17+J15+J18</f>
        <v>4802451.05</v>
      </c>
      <c r="K11" s="8">
        <f>K12+K16+K17+K15+K18</f>
        <v>768060051.05</v>
      </c>
      <c r="L11" s="8">
        <f>L12+L16+L17+L15+L18</f>
        <v>113400000</v>
      </c>
      <c r="M11" s="8">
        <f>M12+M16+M17+M15+M18</f>
        <v>881460051.05</v>
      </c>
    </row>
    <row r="12" spans="1:13" ht="31.5">
      <c r="A12" s="9" t="s">
        <v>39</v>
      </c>
      <c r="B12" s="11" t="s">
        <v>45</v>
      </c>
      <c r="C12" s="12">
        <f aca="true" t="shared" si="1" ref="C12:I12">C13+C14</f>
        <v>48327000</v>
      </c>
      <c r="D12" s="12">
        <f t="shared" si="1"/>
        <v>0</v>
      </c>
      <c r="E12" s="12">
        <f t="shared" si="1"/>
        <v>48327000</v>
      </c>
      <c r="F12" s="12">
        <f t="shared" si="1"/>
        <v>0</v>
      </c>
      <c r="G12" s="12">
        <f t="shared" si="1"/>
        <v>48327000</v>
      </c>
      <c r="H12" s="12">
        <f t="shared" si="1"/>
        <v>0</v>
      </c>
      <c r="I12" s="12">
        <f t="shared" si="1"/>
        <v>48327000</v>
      </c>
      <c r="J12" s="12">
        <f>J13+J14</f>
        <v>0</v>
      </c>
      <c r="K12" s="12">
        <f>K13+K14</f>
        <v>48327000</v>
      </c>
      <c r="L12" s="12">
        <f>L13+L14</f>
        <v>0</v>
      </c>
      <c r="M12" s="12">
        <f>M13+M14</f>
        <v>48327000</v>
      </c>
    </row>
    <row r="13" spans="1:13" ht="24" customHeight="1">
      <c r="A13" s="9"/>
      <c r="B13" s="13" t="s">
        <v>11</v>
      </c>
      <c r="C13" s="12">
        <v>48327000</v>
      </c>
      <c r="D13" s="12">
        <v>0</v>
      </c>
      <c r="E13" s="12">
        <f>C13+D13</f>
        <v>48327000</v>
      </c>
      <c r="F13" s="12">
        <v>0</v>
      </c>
      <c r="G13" s="12">
        <f>E13+F13</f>
        <v>48327000</v>
      </c>
      <c r="H13" s="12">
        <v>0</v>
      </c>
      <c r="I13" s="12">
        <f>G13+H13</f>
        <v>48327000</v>
      </c>
      <c r="J13" s="12">
        <v>0</v>
      </c>
      <c r="K13" s="12">
        <f aca="true" t="shared" si="2" ref="K13:K18">I13+J13</f>
        <v>48327000</v>
      </c>
      <c r="L13" s="12"/>
      <c r="M13" s="12">
        <f aca="true" t="shared" si="3" ref="M13:M18">K13+L13</f>
        <v>48327000</v>
      </c>
    </row>
    <row r="14" spans="1:13" ht="15.75" hidden="1">
      <c r="A14" s="9"/>
      <c r="B14" s="13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f>E14+F14</f>
        <v>0</v>
      </c>
      <c r="H14" s="12">
        <v>0</v>
      </c>
      <c r="I14" s="12">
        <f>G14+H14</f>
        <v>0</v>
      </c>
      <c r="J14" s="12">
        <v>0</v>
      </c>
      <c r="K14" s="12">
        <f t="shared" si="2"/>
        <v>0</v>
      </c>
      <c r="L14" s="12">
        <v>0</v>
      </c>
      <c r="M14" s="12">
        <f t="shared" si="3"/>
        <v>0</v>
      </c>
    </row>
    <row r="15" spans="1:13" ht="44.25" customHeight="1">
      <c r="A15" s="9" t="s">
        <v>118</v>
      </c>
      <c r="B15" s="13" t="s">
        <v>119</v>
      </c>
      <c r="C15" s="12">
        <v>0</v>
      </c>
      <c r="D15" s="12">
        <v>0</v>
      </c>
      <c r="E15" s="12">
        <v>0</v>
      </c>
      <c r="F15" s="12">
        <v>10000000</v>
      </c>
      <c r="G15" s="12">
        <f>E15+F15</f>
        <v>10000000</v>
      </c>
      <c r="H15" s="12"/>
      <c r="I15" s="12">
        <f>G15+H15</f>
        <v>10000000</v>
      </c>
      <c r="J15" s="12">
        <f>3370500+1000000</f>
        <v>4370500</v>
      </c>
      <c r="K15" s="12">
        <f t="shared" si="2"/>
        <v>14370500</v>
      </c>
      <c r="L15" s="12">
        <v>113400000</v>
      </c>
      <c r="M15" s="12">
        <f t="shared" si="3"/>
        <v>127770500</v>
      </c>
    </row>
    <row r="16" spans="1:13" ht="47.25">
      <c r="A16" s="9" t="s">
        <v>68</v>
      </c>
      <c r="B16" s="13" t="s">
        <v>69</v>
      </c>
      <c r="C16" s="12">
        <v>176282600</v>
      </c>
      <c r="D16" s="12">
        <v>0</v>
      </c>
      <c r="E16" s="12">
        <f>C16+D16</f>
        <v>176282600</v>
      </c>
      <c r="F16" s="12">
        <v>0</v>
      </c>
      <c r="G16" s="12">
        <f>E16+F16</f>
        <v>176282600</v>
      </c>
      <c r="H16" s="12">
        <v>0</v>
      </c>
      <c r="I16" s="12">
        <f>G16+H16</f>
        <v>176282600</v>
      </c>
      <c r="J16" s="12">
        <v>0</v>
      </c>
      <c r="K16" s="12">
        <f t="shared" si="2"/>
        <v>176282600</v>
      </c>
      <c r="L16" s="12"/>
      <c r="M16" s="12">
        <f t="shared" si="3"/>
        <v>176282600</v>
      </c>
    </row>
    <row r="17" spans="1:13" ht="47.25">
      <c r="A17" s="9" t="s">
        <v>40</v>
      </c>
      <c r="B17" s="13" t="s">
        <v>14</v>
      </c>
      <c r="C17" s="12">
        <v>528648000</v>
      </c>
      <c r="D17" s="12">
        <v>0</v>
      </c>
      <c r="E17" s="12">
        <f>C17+D17</f>
        <v>528648000</v>
      </c>
      <c r="F17" s="12">
        <v>0</v>
      </c>
      <c r="G17" s="12">
        <f>E17+F17</f>
        <v>528648000</v>
      </c>
      <c r="H17" s="12">
        <v>0</v>
      </c>
      <c r="I17" s="12">
        <f>G17+H17</f>
        <v>528648000</v>
      </c>
      <c r="J17" s="12">
        <v>0</v>
      </c>
      <c r="K17" s="12">
        <f t="shared" si="2"/>
        <v>528648000</v>
      </c>
      <c r="L17" s="12"/>
      <c r="M17" s="12">
        <f t="shared" si="3"/>
        <v>528648000</v>
      </c>
    </row>
    <row r="18" spans="1:17" ht="18" customHeight="1">
      <c r="A18" s="9" t="s">
        <v>131</v>
      </c>
      <c r="B18" s="13" t="s">
        <v>130</v>
      </c>
      <c r="C18" s="12"/>
      <c r="D18" s="12"/>
      <c r="E18" s="12"/>
      <c r="F18" s="12"/>
      <c r="G18" s="12"/>
      <c r="H18" s="12"/>
      <c r="I18" s="12"/>
      <c r="J18" s="12">
        <v>431951.05</v>
      </c>
      <c r="K18" s="12">
        <f t="shared" si="2"/>
        <v>431951.05</v>
      </c>
      <c r="L18" s="12"/>
      <c r="M18" s="12">
        <f t="shared" si="3"/>
        <v>431951.05</v>
      </c>
      <c r="Q18" s="24"/>
    </row>
    <row r="19" spans="1:17" ht="31.5">
      <c r="A19" s="6" t="s">
        <v>41</v>
      </c>
      <c r="B19" s="14" t="s">
        <v>19</v>
      </c>
      <c r="C19" s="8">
        <f aca="true" t="shared" si="4" ref="C19:J19">C20+C21+C22+C23+C24+C25+C27+C28</f>
        <v>157042300</v>
      </c>
      <c r="D19" s="8">
        <f t="shared" si="4"/>
        <v>17828200</v>
      </c>
      <c r="E19" s="8">
        <f t="shared" si="4"/>
        <v>174870500</v>
      </c>
      <c r="F19" s="8">
        <f t="shared" si="4"/>
        <v>0</v>
      </c>
      <c r="G19" s="8">
        <f t="shared" si="4"/>
        <v>174870500</v>
      </c>
      <c r="H19" s="8">
        <f t="shared" si="4"/>
        <v>-4109410</v>
      </c>
      <c r="I19" s="8">
        <f t="shared" si="4"/>
        <v>170761090</v>
      </c>
      <c r="J19" s="8">
        <f t="shared" si="4"/>
        <v>5025380</v>
      </c>
      <c r="K19" s="8">
        <f>K20+K21+K22+K23+K24+K25+K27+K28</f>
        <v>175786470</v>
      </c>
      <c r="L19" s="8">
        <f>L20+L21+L22+L23+L24+L25+L27+L28</f>
        <v>1308150</v>
      </c>
      <c r="M19" s="8">
        <f>M20+M21+M22+M23+M24+M25+M27+M28</f>
        <v>177094620</v>
      </c>
      <c r="Q19" s="24"/>
    </row>
    <row r="20" spans="1:17" ht="47.25" hidden="1">
      <c r="A20" s="9" t="s">
        <v>76</v>
      </c>
      <c r="B20" s="15" t="s">
        <v>77</v>
      </c>
      <c r="C20" s="12">
        <v>6078700</v>
      </c>
      <c r="D20" s="12">
        <v>-6078700</v>
      </c>
      <c r="E20" s="12">
        <f>C20+D20</f>
        <v>0</v>
      </c>
      <c r="F20" s="12"/>
      <c r="G20" s="12">
        <f>E20+F20</f>
        <v>0</v>
      </c>
      <c r="H20" s="12"/>
      <c r="I20" s="12">
        <f>G20+H20</f>
        <v>0</v>
      </c>
      <c r="J20" s="12"/>
      <c r="K20" s="12">
        <f>I20+J20</f>
        <v>0</v>
      </c>
      <c r="L20" s="12"/>
      <c r="M20" s="12">
        <f>K20+L20</f>
        <v>0</v>
      </c>
      <c r="Q20" s="24"/>
    </row>
    <row r="21" spans="1:17" ht="31.5">
      <c r="A21" s="9" t="s">
        <v>82</v>
      </c>
      <c r="B21" s="15" t="s">
        <v>81</v>
      </c>
      <c r="C21" s="12">
        <v>1566900</v>
      </c>
      <c r="D21" s="12">
        <v>0</v>
      </c>
      <c r="E21" s="12">
        <f>C21+D21</f>
        <v>1566900</v>
      </c>
      <c r="F21" s="12"/>
      <c r="G21" s="12">
        <f>E21+F21</f>
        <v>1566900</v>
      </c>
      <c r="H21" s="12"/>
      <c r="I21" s="12">
        <f>G21+H21</f>
        <v>1566900</v>
      </c>
      <c r="J21" s="12">
        <v>-1072300</v>
      </c>
      <c r="K21" s="12">
        <f>I21+J21</f>
        <v>494600</v>
      </c>
      <c r="L21" s="12"/>
      <c r="M21" s="12">
        <f>K21+L21</f>
        <v>494600</v>
      </c>
      <c r="Q21" s="25"/>
    </row>
    <row r="22" spans="1:17" ht="63">
      <c r="A22" s="9" t="s">
        <v>74</v>
      </c>
      <c r="B22" s="13" t="s">
        <v>75</v>
      </c>
      <c r="C22" s="12">
        <v>4917500</v>
      </c>
      <c r="D22" s="12">
        <v>21403400</v>
      </c>
      <c r="E22" s="12">
        <f>C22+D22</f>
        <v>26320900</v>
      </c>
      <c r="F22" s="12"/>
      <c r="G22" s="12">
        <f>E22+F22</f>
        <v>26320900</v>
      </c>
      <c r="H22" s="12"/>
      <c r="I22" s="12">
        <f>G22+H22</f>
        <v>26320900</v>
      </c>
      <c r="J22" s="12"/>
      <c r="K22" s="12">
        <f>I22+J22</f>
        <v>26320900</v>
      </c>
      <c r="L22" s="12"/>
      <c r="M22" s="12">
        <f>K22+L22</f>
        <v>26320900</v>
      </c>
      <c r="Q22" s="24"/>
    </row>
    <row r="23" spans="1:13" ht="47.25">
      <c r="A23" s="9" t="s">
        <v>135</v>
      </c>
      <c r="B23" s="13" t="s">
        <v>136</v>
      </c>
      <c r="C23" s="12">
        <v>0</v>
      </c>
      <c r="D23" s="12"/>
      <c r="E23" s="12">
        <f>C23+D23</f>
        <v>0</v>
      </c>
      <c r="F23" s="12"/>
      <c r="G23" s="12">
        <f>E23+F23</f>
        <v>0</v>
      </c>
      <c r="H23" s="12"/>
      <c r="I23" s="12">
        <f>G23+H23</f>
        <v>0</v>
      </c>
      <c r="J23" s="12"/>
      <c r="K23" s="12">
        <f>I23+J23</f>
        <v>0</v>
      </c>
      <c r="L23" s="12">
        <v>1308150</v>
      </c>
      <c r="M23" s="12">
        <f>K23+L23</f>
        <v>1308150</v>
      </c>
    </row>
    <row r="24" spans="1:13" ht="31.5">
      <c r="A24" s="9" t="s">
        <v>110</v>
      </c>
      <c r="B24" s="16" t="s">
        <v>111</v>
      </c>
      <c r="C24" s="12">
        <v>0</v>
      </c>
      <c r="D24" s="12">
        <f>8511600+2748700</f>
        <v>11260300</v>
      </c>
      <c r="E24" s="12">
        <f>C24+D24</f>
        <v>11260300</v>
      </c>
      <c r="F24" s="12"/>
      <c r="G24" s="12">
        <f>E24+F24</f>
        <v>11260300</v>
      </c>
      <c r="H24" s="12"/>
      <c r="I24" s="12">
        <f>G24+H24</f>
        <v>11260300</v>
      </c>
      <c r="J24" s="12"/>
      <c r="K24" s="12">
        <f>I24+J24</f>
        <v>11260300</v>
      </c>
      <c r="L24" s="12"/>
      <c r="M24" s="12">
        <f>K24+L24</f>
        <v>11260300</v>
      </c>
    </row>
    <row r="25" spans="1:13" ht="31.5">
      <c r="A25" s="9" t="s">
        <v>113</v>
      </c>
      <c r="B25" s="16" t="s">
        <v>114</v>
      </c>
      <c r="C25" s="12">
        <f>SUM(C26)</f>
        <v>0</v>
      </c>
      <c r="D25" s="12">
        <f>SUM(D26)</f>
        <v>1140000</v>
      </c>
      <c r="E25" s="12">
        <f>SUM(E26)</f>
        <v>1140000</v>
      </c>
      <c r="F25" s="12"/>
      <c r="G25" s="12">
        <f>SUM(G26)</f>
        <v>1140000</v>
      </c>
      <c r="H25" s="12"/>
      <c r="I25" s="12">
        <f>SUM(I26)</f>
        <v>1140000</v>
      </c>
      <c r="J25" s="12"/>
      <c r="K25" s="12">
        <f>SUM(K26)</f>
        <v>1140000</v>
      </c>
      <c r="L25" s="12"/>
      <c r="M25" s="12">
        <f>SUM(M26)</f>
        <v>1140000</v>
      </c>
    </row>
    <row r="26" spans="1:13" ht="63">
      <c r="A26" s="9"/>
      <c r="B26" s="16" t="s">
        <v>71</v>
      </c>
      <c r="C26" s="12">
        <v>0</v>
      </c>
      <c r="D26" s="12">
        <v>1140000</v>
      </c>
      <c r="E26" s="12">
        <f>C26+D26</f>
        <v>1140000</v>
      </c>
      <c r="F26" s="12"/>
      <c r="G26" s="12">
        <f>E26+F26</f>
        <v>1140000</v>
      </c>
      <c r="H26" s="12"/>
      <c r="I26" s="12">
        <f>G26+H26</f>
        <v>1140000</v>
      </c>
      <c r="J26" s="12"/>
      <c r="K26" s="12">
        <f>I26+J26</f>
        <v>1140000</v>
      </c>
      <c r="L26" s="12"/>
      <c r="M26" s="12">
        <f>K26+L26</f>
        <v>1140000</v>
      </c>
    </row>
    <row r="27" spans="1:13" ht="31.5">
      <c r="A27" s="9" t="s">
        <v>101</v>
      </c>
      <c r="B27" s="13" t="s">
        <v>64</v>
      </c>
      <c r="C27" s="12">
        <v>52284100</v>
      </c>
      <c r="D27" s="12">
        <v>2884200</v>
      </c>
      <c r="E27" s="12">
        <f>C27+D27</f>
        <v>55168300</v>
      </c>
      <c r="F27" s="12"/>
      <c r="G27" s="12">
        <f>E27+F27</f>
        <v>55168300</v>
      </c>
      <c r="H27" s="12"/>
      <c r="I27" s="12">
        <f>G27+H27</f>
        <v>55168300</v>
      </c>
      <c r="J27" s="12"/>
      <c r="K27" s="12">
        <f>I27+J27</f>
        <v>55168300</v>
      </c>
      <c r="L27" s="12"/>
      <c r="M27" s="12">
        <f>K27+L27</f>
        <v>55168300</v>
      </c>
    </row>
    <row r="28" spans="1:13" ht="15.75">
      <c r="A28" s="9" t="s">
        <v>42</v>
      </c>
      <c r="B28" s="11" t="s">
        <v>7</v>
      </c>
      <c r="C28" s="12">
        <f>SUM(C29:C48)</f>
        <v>92195100</v>
      </c>
      <c r="D28" s="12">
        <f>SUM(D29:D48)</f>
        <v>-12781000</v>
      </c>
      <c r="E28" s="12">
        <f>SUM(E29:E48)</f>
        <v>79414100</v>
      </c>
      <c r="F28" s="12">
        <f>SUM(F29:F48)</f>
        <v>0</v>
      </c>
      <c r="G28" s="12">
        <f>SUM(G29:G48)</f>
        <v>79414100</v>
      </c>
      <c r="H28" s="12">
        <f>SUM(H29:H49)</f>
        <v>-4109410</v>
      </c>
      <c r="I28" s="12">
        <f>SUM(I29:I49)</f>
        <v>75304690</v>
      </c>
      <c r="J28" s="12">
        <f>SUM(J29:J50)</f>
        <v>6097680</v>
      </c>
      <c r="K28" s="12">
        <f>SUM(K29:K50)</f>
        <v>81402370</v>
      </c>
      <c r="L28" s="12">
        <f>SUM(L29:L50)</f>
        <v>0</v>
      </c>
      <c r="M28" s="12">
        <f>SUM(M29:M50)</f>
        <v>81402370</v>
      </c>
    </row>
    <row r="29" spans="1:13" ht="31.5">
      <c r="A29" s="9"/>
      <c r="B29" s="15" t="s">
        <v>47</v>
      </c>
      <c r="C29" s="12">
        <v>12153000</v>
      </c>
      <c r="D29" s="12">
        <v>0</v>
      </c>
      <c r="E29" s="12">
        <f aca="true" t="shared" si="5" ref="E29:E48">C29+D29</f>
        <v>12153000</v>
      </c>
      <c r="F29" s="12"/>
      <c r="G29" s="12">
        <f aca="true" t="shared" si="6" ref="G29:G48">E29+F29</f>
        <v>12153000</v>
      </c>
      <c r="H29" s="12"/>
      <c r="I29" s="12">
        <f aca="true" t="shared" si="7" ref="I29:I39">G29+H29</f>
        <v>12153000</v>
      </c>
      <c r="J29" s="12"/>
      <c r="K29" s="12">
        <f aca="true" t="shared" si="8" ref="K29:K39">I29+J29</f>
        <v>12153000</v>
      </c>
      <c r="L29" s="12"/>
      <c r="M29" s="12">
        <f aca="true" t="shared" si="9" ref="M29:M39">K29+L29</f>
        <v>12153000</v>
      </c>
    </row>
    <row r="30" spans="1:13" ht="47.25" hidden="1">
      <c r="A30" s="9"/>
      <c r="B30" s="16" t="s">
        <v>80</v>
      </c>
      <c r="C30" s="12">
        <v>9914500</v>
      </c>
      <c r="D30" s="12">
        <v>-9914500</v>
      </c>
      <c r="E30" s="12">
        <f t="shared" si="5"/>
        <v>0</v>
      </c>
      <c r="F30" s="12"/>
      <c r="G30" s="12">
        <f t="shared" si="6"/>
        <v>0</v>
      </c>
      <c r="H30" s="12"/>
      <c r="I30" s="12">
        <f t="shared" si="7"/>
        <v>0</v>
      </c>
      <c r="J30" s="12"/>
      <c r="K30" s="12">
        <f t="shared" si="8"/>
        <v>0</v>
      </c>
      <c r="L30" s="12"/>
      <c r="M30" s="12">
        <f t="shared" si="9"/>
        <v>0</v>
      </c>
    </row>
    <row r="31" spans="1:13" ht="47.25">
      <c r="A31" s="9"/>
      <c r="B31" s="16" t="s">
        <v>79</v>
      </c>
      <c r="C31" s="12">
        <v>528400</v>
      </c>
      <c r="D31" s="12">
        <v>0</v>
      </c>
      <c r="E31" s="12">
        <f t="shared" si="5"/>
        <v>528400</v>
      </c>
      <c r="F31" s="12"/>
      <c r="G31" s="12">
        <f t="shared" si="6"/>
        <v>528400</v>
      </c>
      <c r="H31" s="12"/>
      <c r="I31" s="12">
        <f t="shared" si="7"/>
        <v>528400</v>
      </c>
      <c r="J31" s="12"/>
      <c r="K31" s="12">
        <f t="shared" si="8"/>
        <v>528400</v>
      </c>
      <c r="L31" s="12"/>
      <c r="M31" s="12">
        <f t="shared" si="9"/>
        <v>528400</v>
      </c>
    </row>
    <row r="32" spans="1:13" ht="47.25">
      <c r="A32" s="9"/>
      <c r="B32" s="16" t="s">
        <v>66</v>
      </c>
      <c r="C32" s="12">
        <v>352600</v>
      </c>
      <c r="D32" s="12">
        <v>-352600</v>
      </c>
      <c r="E32" s="12">
        <f t="shared" si="5"/>
        <v>0</v>
      </c>
      <c r="F32" s="12"/>
      <c r="G32" s="12">
        <f t="shared" si="6"/>
        <v>0</v>
      </c>
      <c r="H32" s="12"/>
      <c r="I32" s="12">
        <f t="shared" si="7"/>
        <v>0</v>
      </c>
      <c r="J32" s="12"/>
      <c r="K32" s="12">
        <f t="shared" si="8"/>
        <v>0</v>
      </c>
      <c r="L32" s="12"/>
      <c r="M32" s="12">
        <f t="shared" si="9"/>
        <v>0</v>
      </c>
    </row>
    <row r="33" spans="1:13" ht="47.25">
      <c r="A33" s="9"/>
      <c r="B33" s="16" t="s">
        <v>112</v>
      </c>
      <c r="C33" s="12">
        <v>0</v>
      </c>
      <c r="D33" s="12">
        <v>352600</v>
      </c>
      <c r="E33" s="12">
        <f t="shared" si="5"/>
        <v>352600</v>
      </c>
      <c r="F33" s="12"/>
      <c r="G33" s="12">
        <f t="shared" si="6"/>
        <v>352600</v>
      </c>
      <c r="H33" s="12"/>
      <c r="I33" s="12">
        <f t="shared" si="7"/>
        <v>352600</v>
      </c>
      <c r="J33" s="12"/>
      <c r="K33" s="12">
        <f t="shared" si="8"/>
        <v>352600</v>
      </c>
      <c r="L33" s="12"/>
      <c r="M33" s="12">
        <f t="shared" si="9"/>
        <v>352600</v>
      </c>
    </row>
    <row r="34" spans="1:13" ht="47.25">
      <c r="A34" s="9"/>
      <c r="B34" s="17" t="s">
        <v>48</v>
      </c>
      <c r="C34" s="12">
        <v>176100</v>
      </c>
      <c r="D34" s="12">
        <v>0</v>
      </c>
      <c r="E34" s="12">
        <f t="shared" si="5"/>
        <v>176100</v>
      </c>
      <c r="F34" s="12"/>
      <c r="G34" s="12">
        <f t="shared" si="6"/>
        <v>176100</v>
      </c>
      <c r="H34" s="12"/>
      <c r="I34" s="12">
        <f t="shared" si="7"/>
        <v>176100</v>
      </c>
      <c r="J34" s="12"/>
      <c r="K34" s="12">
        <f t="shared" si="8"/>
        <v>176100</v>
      </c>
      <c r="L34" s="12"/>
      <c r="M34" s="12">
        <f t="shared" si="9"/>
        <v>176100</v>
      </c>
    </row>
    <row r="35" spans="1:13" ht="15.75">
      <c r="A35" s="9"/>
      <c r="B35" s="16" t="s">
        <v>23</v>
      </c>
      <c r="C35" s="12">
        <v>244000</v>
      </c>
      <c r="D35" s="12">
        <v>0</v>
      </c>
      <c r="E35" s="12">
        <f t="shared" si="5"/>
        <v>244000</v>
      </c>
      <c r="F35" s="12"/>
      <c r="G35" s="12">
        <f t="shared" si="6"/>
        <v>244000</v>
      </c>
      <c r="H35" s="12"/>
      <c r="I35" s="12">
        <f t="shared" si="7"/>
        <v>244000</v>
      </c>
      <c r="J35" s="12"/>
      <c r="K35" s="12">
        <f t="shared" si="8"/>
        <v>244000</v>
      </c>
      <c r="L35" s="12"/>
      <c r="M35" s="12">
        <f t="shared" si="9"/>
        <v>244000</v>
      </c>
    </row>
    <row r="36" spans="1:13" ht="94.5">
      <c r="A36" s="9"/>
      <c r="B36" s="16" t="s">
        <v>78</v>
      </c>
      <c r="C36" s="12">
        <v>793400</v>
      </c>
      <c r="D36" s="12">
        <v>0</v>
      </c>
      <c r="E36" s="12">
        <f t="shared" si="5"/>
        <v>793400</v>
      </c>
      <c r="F36" s="12"/>
      <c r="G36" s="12">
        <f t="shared" si="6"/>
        <v>793400</v>
      </c>
      <c r="H36" s="12"/>
      <c r="I36" s="12">
        <f t="shared" si="7"/>
        <v>793400</v>
      </c>
      <c r="J36" s="12"/>
      <c r="K36" s="12">
        <f t="shared" si="8"/>
        <v>793400</v>
      </c>
      <c r="L36" s="12"/>
      <c r="M36" s="12">
        <f t="shared" si="9"/>
        <v>793400</v>
      </c>
    </row>
    <row r="37" spans="1:13" ht="47.25">
      <c r="A37" s="9"/>
      <c r="B37" s="16" t="s">
        <v>24</v>
      </c>
      <c r="C37" s="12">
        <v>97700</v>
      </c>
      <c r="D37" s="12">
        <v>0</v>
      </c>
      <c r="E37" s="12">
        <f t="shared" si="5"/>
        <v>97700</v>
      </c>
      <c r="F37" s="12"/>
      <c r="G37" s="12">
        <f t="shared" si="6"/>
        <v>97700</v>
      </c>
      <c r="H37" s="12"/>
      <c r="I37" s="12">
        <f t="shared" si="7"/>
        <v>97700</v>
      </c>
      <c r="J37" s="12"/>
      <c r="K37" s="12">
        <f t="shared" si="8"/>
        <v>97700</v>
      </c>
      <c r="L37" s="12"/>
      <c r="M37" s="12">
        <f t="shared" si="9"/>
        <v>97700</v>
      </c>
    </row>
    <row r="38" spans="1:13" ht="15.75">
      <c r="A38" s="9"/>
      <c r="B38" s="18" t="s">
        <v>65</v>
      </c>
      <c r="C38" s="12">
        <v>8801700</v>
      </c>
      <c r="D38" s="12">
        <v>0</v>
      </c>
      <c r="E38" s="12">
        <f t="shared" si="5"/>
        <v>8801700</v>
      </c>
      <c r="F38" s="12"/>
      <c r="G38" s="12">
        <f t="shared" si="6"/>
        <v>8801700</v>
      </c>
      <c r="H38" s="12"/>
      <c r="I38" s="12">
        <f t="shared" si="7"/>
        <v>8801700</v>
      </c>
      <c r="J38" s="12"/>
      <c r="K38" s="12">
        <f t="shared" si="8"/>
        <v>8801700</v>
      </c>
      <c r="L38" s="12"/>
      <c r="M38" s="12">
        <f t="shared" si="9"/>
        <v>8801700</v>
      </c>
    </row>
    <row r="39" spans="1:13" ht="31.5">
      <c r="A39" s="9"/>
      <c r="B39" s="18" t="s">
        <v>49</v>
      </c>
      <c r="C39" s="12">
        <v>31035600</v>
      </c>
      <c r="D39" s="12">
        <v>0</v>
      </c>
      <c r="E39" s="12">
        <f t="shared" si="5"/>
        <v>31035600</v>
      </c>
      <c r="F39" s="12"/>
      <c r="G39" s="12">
        <f t="shared" si="6"/>
        <v>31035600</v>
      </c>
      <c r="H39" s="12"/>
      <c r="I39" s="12">
        <f t="shared" si="7"/>
        <v>31035600</v>
      </c>
      <c r="J39" s="12"/>
      <c r="K39" s="12">
        <f t="shared" si="8"/>
        <v>31035600</v>
      </c>
      <c r="L39" s="12"/>
      <c r="M39" s="12">
        <f t="shared" si="9"/>
        <v>31035600</v>
      </c>
    </row>
    <row r="40" spans="1:13" ht="47.25">
      <c r="A40" s="9"/>
      <c r="B40" s="16" t="s">
        <v>46</v>
      </c>
      <c r="C40" s="12">
        <v>3172400</v>
      </c>
      <c r="D40" s="12">
        <v>0</v>
      </c>
      <c r="E40" s="12">
        <f t="shared" si="5"/>
        <v>3172400</v>
      </c>
      <c r="F40" s="12"/>
      <c r="G40" s="12">
        <f>E40+F40</f>
        <v>3172400</v>
      </c>
      <c r="H40" s="12"/>
      <c r="I40" s="12">
        <f>G40+H40</f>
        <v>3172400</v>
      </c>
      <c r="J40" s="12"/>
      <c r="K40" s="12">
        <f>I40+J40</f>
        <v>3172400</v>
      </c>
      <c r="L40" s="12"/>
      <c r="M40" s="12">
        <f>K40+L40</f>
        <v>3172400</v>
      </c>
    </row>
    <row r="41" spans="1:13" ht="47.25">
      <c r="A41" s="9"/>
      <c r="B41" s="16" t="s">
        <v>43</v>
      </c>
      <c r="C41" s="12">
        <v>93900</v>
      </c>
      <c r="D41" s="12">
        <v>0</v>
      </c>
      <c r="E41" s="12">
        <f t="shared" si="5"/>
        <v>93900</v>
      </c>
      <c r="F41" s="12"/>
      <c r="G41" s="12">
        <f t="shared" si="6"/>
        <v>93900</v>
      </c>
      <c r="H41" s="12"/>
      <c r="I41" s="12">
        <f aca="true" t="shared" si="10" ref="I41:I49">G41+H41</f>
        <v>93900</v>
      </c>
      <c r="J41" s="12"/>
      <c r="K41" s="12">
        <f aca="true" t="shared" si="11" ref="K41:K50">I41+J41</f>
        <v>93900</v>
      </c>
      <c r="L41" s="12"/>
      <c r="M41" s="12">
        <f aca="true" t="shared" si="12" ref="M41:M50">K41+L41</f>
        <v>93900</v>
      </c>
    </row>
    <row r="42" spans="1:13" ht="78.75">
      <c r="A42" s="9"/>
      <c r="B42" s="16" t="s">
        <v>70</v>
      </c>
      <c r="C42" s="12">
        <v>11538600</v>
      </c>
      <c r="D42" s="12">
        <v>-10237000</v>
      </c>
      <c r="E42" s="12">
        <f t="shared" si="5"/>
        <v>1301600</v>
      </c>
      <c r="F42" s="12"/>
      <c r="G42" s="12">
        <f t="shared" si="6"/>
        <v>1301600</v>
      </c>
      <c r="H42" s="12"/>
      <c r="I42" s="12">
        <f t="shared" si="10"/>
        <v>1301600</v>
      </c>
      <c r="J42" s="12"/>
      <c r="K42" s="12">
        <f t="shared" si="11"/>
        <v>1301600</v>
      </c>
      <c r="L42" s="12"/>
      <c r="M42" s="12">
        <f t="shared" si="12"/>
        <v>1301600</v>
      </c>
    </row>
    <row r="43" spans="1:13" ht="63" hidden="1">
      <c r="A43" s="9"/>
      <c r="B43" s="16" t="s">
        <v>71</v>
      </c>
      <c r="C43" s="12">
        <v>1140000</v>
      </c>
      <c r="D43" s="12">
        <v>-1140000</v>
      </c>
      <c r="E43" s="12">
        <f t="shared" si="5"/>
        <v>0</v>
      </c>
      <c r="F43" s="12"/>
      <c r="G43" s="12">
        <f t="shared" si="6"/>
        <v>0</v>
      </c>
      <c r="H43" s="12"/>
      <c r="I43" s="12">
        <f t="shared" si="10"/>
        <v>0</v>
      </c>
      <c r="J43" s="12"/>
      <c r="K43" s="12">
        <f t="shared" si="11"/>
        <v>0</v>
      </c>
      <c r="L43" s="12"/>
      <c r="M43" s="12">
        <f t="shared" si="12"/>
        <v>0</v>
      </c>
    </row>
    <row r="44" spans="1:13" ht="63">
      <c r="A44" s="9"/>
      <c r="B44" s="16" t="s">
        <v>72</v>
      </c>
      <c r="C44" s="12">
        <v>353500</v>
      </c>
      <c r="D44" s="12">
        <v>0</v>
      </c>
      <c r="E44" s="12">
        <f t="shared" si="5"/>
        <v>353500</v>
      </c>
      <c r="F44" s="12"/>
      <c r="G44" s="12">
        <f t="shared" si="6"/>
        <v>353500</v>
      </c>
      <c r="H44" s="12"/>
      <c r="I44" s="12">
        <f t="shared" si="10"/>
        <v>353500</v>
      </c>
      <c r="J44" s="12"/>
      <c r="K44" s="12">
        <f t="shared" si="11"/>
        <v>353500</v>
      </c>
      <c r="L44" s="12"/>
      <c r="M44" s="12">
        <f t="shared" si="12"/>
        <v>353500</v>
      </c>
    </row>
    <row r="45" spans="1:13" ht="63">
      <c r="A45" s="9"/>
      <c r="B45" s="16" t="s">
        <v>73</v>
      </c>
      <c r="C45" s="12">
        <v>527300</v>
      </c>
      <c r="D45" s="12">
        <v>0</v>
      </c>
      <c r="E45" s="12">
        <f t="shared" si="5"/>
        <v>527300</v>
      </c>
      <c r="F45" s="12"/>
      <c r="G45" s="12">
        <f t="shared" si="6"/>
        <v>527300</v>
      </c>
      <c r="H45" s="12"/>
      <c r="I45" s="12">
        <f t="shared" si="10"/>
        <v>527300</v>
      </c>
      <c r="J45" s="12"/>
      <c r="K45" s="12">
        <f t="shared" si="11"/>
        <v>527300</v>
      </c>
      <c r="L45" s="12"/>
      <c r="M45" s="12">
        <f t="shared" si="12"/>
        <v>527300</v>
      </c>
    </row>
    <row r="46" spans="1:13" ht="78.75" hidden="1">
      <c r="A46" s="9"/>
      <c r="B46" s="11" t="s">
        <v>125</v>
      </c>
      <c r="C46" s="12">
        <v>0</v>
      </c>
      <c r="D46" s="12">
        <f>340400+8170100</f>
        <v>8510500</v>
      </c>
      <c r="E46" s="12">
        <f t="shared" si="5"/>
        <v>8510500</v>
      </c>
      <c r="F46" s="12"/>
      <c r="G46" s="12">
        <f t="shared" si="6"/>
        <v>8510500</v>
      </c>
      <c r="H46" s="12">
        <f>-8170100-340400</f>
        <v>-8510500</v>
      </c>
      <c r="I46" s="12">
        <f t="shared" si="10"/>
        <v>0</v>
      </c>
      <c r="J46" s="12"/>
      <c r="K46" s="12">
        <f t="shared" si="11"/>
        <v>0</v>
      </c>
      <c r="L46" s="12"/>
      <c r="M46" s="12">
        <f t="shared" si="12"/>
        <v>0</v>
      </c>
    </row>
    <row r="47" spans="1:13" ht="126" hidden="1">
      <c r="A47" s="9"/>
      <c r="B47" s="16" t="s">
        <v>83</v>
      </c>
      <c r="C47" s="12">
        <v>11272400</v>
      </c>
      <c r="D47" s="12">
        <v>-11272400</v>
      </c>
      <c r="E47" s="12">
        <f t="shared" si="5"/>
        <v>0</v>
      </c>
      <c r="F47" s="12"/>
      <c r="G47" s="12">
        <f t="shared" si="6"/>
        <v>0</v>
      </c>
      <c r="H47" s="12"/>
      <c r="I47" s="12">
        <f t="shared" si="10"/>
        <v>0</v>
      </c>
      <c r="J47" s="12"/>
      <c r="K47" s="12">
        <f t="shared" si="11"/>
        <v>0</v>
      </c>
      <c r="L47" s="12"/>
      <c r="M47" s="12">
        <f t="shared" si="12"/>
        <v>0</v>
      </c>
    </row>
    <row r="48" spans="1:13" ht="15.75">
      <c r="A48" s="9"/>
      <c r="B48" s="16" t="s">
        <v>105</v>
      </c>
      <c r="C48" s="12">
        <v>0</v>
      </c>
      <c r="D48" s="12">
        <v>11272400</v>
      </c>
      <c r="E48" s="12">
        <f t="shared" si="5"/>
        <v>11272400</v>
      </c>
      <c r="F48" s="12"/>
      <c r="G48" s="12">
        <f t="shared" si="6"/>
        <v>11272400</v>
      </c>
      <c r="H48" s="12"/>
      <c r="I48" s="12">
        <f t="shared" si="10"/>
        <v>11272400</v>
      </c>
      <c r="J48" s="12">
        <v>6011900</v>
      </c>
      <c r="K48" s="12">
        <f t="shared" si="11"/>
        <v>17284300</v>
      </c>
      <c r="L48" s="12"/>
      <c r="M48" s="12">
        <f t="shared" si="12"/>
        <v>17284300</v>
      </c>
    </row>
    <row r="49" spans="1:13" ht="31.5">
      <c r="A49" s="9"/>
      <c r="B49" s="16" t="s">
        <v>121</v>
      </c>
      <c r="C49" s="12"/>
      <c r="D49" s="12"/>
      <c r="E49" s="12"/>
      <c r="F49" s="12"/>
      <c r="G49" s="12"/>
      <c r="H49" s="12">
        <v>4401090</v>
      </c>
      <c r="I49" s="12">
        <f t="shared" si="10"/>
        <v>4401090</v>
      </c>
      <c r="J49" s="12"/>
      <c r="K49" s="12">
        <f t="shared" si="11"/>
        <v>4401090</v>
      </c>
      <c r="L49" s="12"/>
      <c r="M49" s="12">
        <f t="shared" si="12"/>
        <v>4401090</v>
      </c>
    </row>
    <row r="50" spans="1:13" ht="47.25">
      <c r="A50" s="9"/>
      <c r="B50" s="16" t="s">
        <v>129</v>
      </c>
      <c r="C50" s="12"/>
      <c r="D50" s="12"/>
      <c r="E50" s="12"/>
      <c r="F50" s="12"/>
      <c r="G50" s="12"/>
      <c r="H50" s="12"/>
      <c r="I50" s="12">
        <v>0</v>
      </c>
      <c r="J50" s="12">
        <v>85780</v>
      </c>
      <c r="K50" s="12">
        <f t="shared" si="11"/>
        <v>85780</v>
      </c>
      <c r="L50" s="12"/>
      <c r="M50" s="12">
        <f t="shared" si="12"/>
        <v>85780</v>
      </c>
    </row>
    <row r="51" spans="1:13" ht="31.5">
      <c r="A51" s="6" t="s">
        <v>34</v>
      </c>
      <c r="B51" s="10" t="s">
        <v>5</v>
      </c>
      <c r="C51" s="8">
        <f>C52+C53+C54+C81+C82+C83+C84+C85+C86+C87+C88+C91+C92+C89</f>
        <v>1042613500</v>
      </c>
      <c r="D51" s="8">
        <f>D52+D53+D54+D81+D82+D83+D84+D85+D86+D87+D88+D91+D92+D89</f>
        <v>160800</v>
      </c>
      <c r="E51" s="8">
        <f>E52+E53+E54+E81+E82+E83+E84+E85+E86+E87+E88+E91+E92+E89</f>
        <v>1042774300</v>
      </c>
      <c r="F51" s="8">
        <f>F52+F53+F54+F81+F82+F83+F84+F85+F86+F87+F88+F89+F91+F92</f>
        <v>0</v>
      </c>
      <c r="G51" s="8">
        <f>G52+G53+G54+G81+G82+G83+G84+G85+G86+G87+G88+G91+G92+G89</f>
        <v>1042774300</v>
      </c>
      <c r="H51" s="8">
        <f>H52+H53+H54+H81+H82+H83+H84+H85+H86+H87+H88+H89+H91+H92+H90</f>
        <v>4600</v>
      </c>
      <c r="I51" s="8">
        <f>I52+I53+I54+I81+I82+I83+I84+I85+I86+I87+I88+I89+I91+I92+I90</f>
        <v>1042778900</v>
      </c>
      <c r="J51" s="8">
        <f>J52+J53+J54+J81+J82+J83+J84+J85+J86+J87+J88+J89+J91+J92+J90+J93</f>
        <v>-1763890</v>
      </c>
      <c r="K51" s="8">
        <f>K52+K53+K54+K81+K82+K83+K84+K85+K86+K87+K88+K89+K91+K92+K90+K93</f>
        <v>1041015010</v>
      </c>
      <c r="L51" s="8">
        <f>L52+L53+L54+L81+L82+L83+L84+L85+L86+L87+L88+L89+L91+L92+L90+L93</f>
        <v>97100</v>
      </c>
      <c r="M51" s="8">
        <f>M52+M53+M54+M81+M82+M83+M84+M85+M86+M87+M88+M89+M91+M92+M90+M93</f>
        <v>1041112110</v>
      </c>
    </row>
    <row r="52" spans="1:13" ht="47.25">
      <c r="A52" s="9" t="s">
        <v>35</v>
      </c>
      <c r="B52" s="11" t="s">
        <v>86</v>
      </c>
      <c r="C52" s="12">
        <v>1287900</v>
      </c>
      <c r="D52" s="12">
        <v>0</v>
      </c>
      <c r="E52" s="12">
        <f>C52+D52</f>
        <v>1287900</v>
      </c>
      <c r="F52" s="12"/>
      <c r="G52" s="12">
        <f>E52+F52</f>
        <v>1287900</v>
      </c>
      <c r="H52" s="12"/>
      <c r="I52" s="12">
        <f>G52+H52</f>
        <v>1287900</v>
      </c>
      <c r="J52" s="12"/>
      <c r="K52" s="12">
        <f>I52+J52</f>
        <v>1287900</v>
      </c>
      <c r="L52" s="12"/>
      <c r="M52" s="12">
        <f>K52+L52</f>
        <v>1287900</v>
      </c>
    </row>
    <row r="53" spans="1:13" ht="31.5">
      <c r="A53" s="9" t="s">
        <v>36</v>
      </c>
      <c r="B53" s="11" t="s">
        <v>88</v>
      </c>
      <c r="C53" s="12">
        <v>6759100</v>
      </c>
      <c r="D53" s="12">
        <v>0</v>
      </c>
      <c r="E53" s="12">
        <f>C53+D53</f>
        <v>6759100</v>
      </c>
      <c r="F53" s="12"/>
      <c r="G53" s="12">
        <f>E53+F53</f>
        <v>6759100</v>
      </c>
      <c r="H53" s="12"/>
      <c r="I53" s="12">
        <f>G53+H53</f>
        <v>6759100</v>
      </c>
      <c r="J53" s="12"/>
      <c r="K53" s="12">
        <f>I53+J53</f>
        <v>6759100</v>
      </c>
      <c r="L53" s="12"/>
      <c r="M53" s="12">
        <f>K53+L53</f>
        <v>6759100</v>
      </c>
    </row>
    <row r="54" spans="1:13" ht="47.25">
      <c r="A54" s="9" t="s">
        <v>37</v>
      </c>
      <c r="B54" s="11" t="s">
        <v>52</v>
      </c>
      <c r="C54" s="12">
        <f>SUM(C55:C79)</f>
        <v>913142300</v>
      </c>
      <c r="D54" s="12">
        <f>SUM(D55:D79)</f>
        <v>81100</v>
      </c>
      <c r="E54" s="12">
        <f>SUM(E55:E79)</f>
        <v>913223400</v>
      </c>
      <c r="F54" s="12">
        <f aca="true" t="shared" si="13" ref="F54:K54">SUM(F55:F80)</f>
        <v>9421800</v>
      </c>
      <c r="G54" s="12">
        <f t="shared" si="13"/>
        <v>922645200</v>
      </c>
      <c r="H54" s="12">
        <f t="shared" si="13"/>
        <v>0</v>
      </c>
      <c r="I54" s="12">
        <f t="shared" si="13"/>
        <v>922645200</v>
      </c>
      <c r="J54" s="12">
        <f t="shared" si="13"/>
        <v>-1750790</v>
      </c>
      <c r="K54" s="12">
        <f t="shared" si="13"/>
        <v>920894410</v>
      </c>
      <c r="L54" s="12">
        <f>SUM(L55:L80)</f>
        <v>0</v>
      </c>
      <c r="M54" s="12">
        <f>SUM(M55:M80)</f>
        <v>920894410</v>
      </c>
    </row>
    <row r="55" spans="1:13" ht="47.25">
      <c r="A55" s="9"/>
      <c r="B55" s="13" t="s">
        <v>87</v>
      </c>
      <c r="C55" s="12">
        <v>500</v>
      </c>
      <c r="D55" s="12">
        <v>0</v>
      </c>
      <c r="E55" s="12">
        <f aca="true" t="shared" si="14" ref="E55:E92">C55+D55</f>
        <v>500</v>
      </c>
      <c r="F55" s="12"/>
      <c r="G55" s="12">
        <f aca="true" t="shared" si="15" ref="G55:G92">E55+F55</f>
        <v>500</v>
      </c>
      <c r="H55" s="12"/>
      <c r="I55" s="12">
        <f aca="true" t="shared" si="16" ref="I55:I92">G55+H55</f>
        <v>500</v>
      </c>
      <c r="J55" s="12"/>
      <c r="K55" s="12">
        <f aca="true" t="shared" si="17" ref="K55:K92">I55+J55</f>
        <v>500</v>
      </c>
      <c r="L55" s="12"/>
      <c r="M55" s="12">
        <f aca="true" t="shared" si="18" ref="M55:M92">K55+L55</f>
        <v>500</v>
      </c>
    </row>
    <row r="56" spans="1:13" ht="47.25">
      <c r="A56" s="9"/>
      <c r="B56" s="13" t="s">
        <v>50</v>
      </c>
      <c r="C56" s="12">
        <v>21200</v>
      </c>
      <c r="D56" s="12">
        <v>0</v>
      </c>
      <c r="E56" s="12">
        <f t="shared" si="14"/>
        <v>21200</v>
      </c>
      <c r="F56" s="12"/>
      <c r="G56" s="12">
        <f t="shared" si="15"/>
        <v>21200</v>
      </c>
      <c r="H56" s="12"/>
      <c r="I56" s="12">
        <f t="shared" si="16"/>
        <v>21200</v>
      </c>
      <c r="J56" s="12"/>
      <c r="K56" s="12">
        <f t="shared" si="17"/>
        <v>21200</v>
      </c>
      <c r="L56" s="12"/>
      <c r="M56" s="12">
        <f t="shared" si="18"/>
        <v>21200</v>
      </c>
    </row>
    <row r="57" spans="1:13" ht="47.25">
      <c r="A57" s="9"/>
      <c r="B57" s="13" t="s">
        <v>51</v>
      </c>
      <c r="C57" s="12">
        <v>166200</v>
      </c>
      <c r="D57" s="12">
        <v>0</v>
      </c>
      <c r="E57" s="12">
        <f t="shared" si="14"/>
        <v>166200</v>
      </c>
      <c r="F57" s="12"/>
      <c r="G57" s="12">
        <f t="shared" si="15"/>
        <v>166200</v>
      </c>
      <c r="H57" s="12"/>
      <c r="I57" s="12">
        <f t="shared" si="16"/>
        <v>166200</v>
      </c>
      <c r="J57" s="12"/>
      <c r="K57" s="12">
        <f t="shared" si="17"/>
        <v>166200</v>
      </c>
      <c r="L57" s="12"/>
      <c r="M57" s="12">
        <f t="shared" si="18"/>
        <v>166200</v>
      </c>
    </row>
    <row r="58" spans="1:13" ht="47.25">
      <c r="A58" s="9"/>
      <c r="B58" s="15" t="s">
        <v>53</v>
      </c>
      <c r="C58" s="12">
        <v>18893300</v>
      </c>
      <c r="D58" s="12">
        <v>329000</v>
      </c>
      <c r="E58" s="12">
        <f t="shared" si="14"/>
        <v>19222300</v>
      </c>
      <c r="F58" s="12"/>
      <c r="G58" s="12">
        <f t="shared" si="15"/>
        <v>19222300</v>
      </c>
      <c r="H58" s="12"/>
      <c r="I58" s="12">
        <f t="shared" si="16"/>
        <v>19222300</v>
      </c>
      <c r="J58" s="12">
        <f>148230+13650</f>
        <v>161880</v>
      </c>
      <c r="K58" s="12">
        <f t="shared" si="17"/>
        <v>19384180</v>
      </c>
      <c r="L58" s="12"/>
      <c r="M58" s="12">
        <f t="shared" si="18"/>
        <v>19384180</v>
      </c>
    </row>
    <row r="59" spans="1:13" ht="31.5">
      <c r="A59" s="9"/>
      <c r="B59" s="19" t="s">
        <v>63</v>
      </c>
      <c r="C59" s="12">
        <v>175222500</v>
      </c>
      <c r="D59" s="12">
        <v>0</v>
      </c>
      <c r="E59" s="12">
        <f t="shared" si="14"/>
        <v>175222500</v>
      </c>
      <c r="F59" s="12"/>
      <c r="G59" s="12">
        <f t="shared" si="15"/>
        <v>175222500</v>
      </c>
      <c r="H59" s="12"/>
      <c r="I59" s="12">
        <f t="shared" si="16"/>
        <v>175222500</v>
      </c>
      <c r="J59" s="12">
        <v>-2000000</v>
      </c>
      <c r="K59" s="12">
        <f t="shared" si="17"/>
        <v>173222500</v>
      </c>
      <c r="L59" s="12"/>
      <c r="M59" s="12">
        <f t="shared" si="18"/>
        <v>173222500</v>
      </c>
    </row>
    <row r="60" spans="1:13" ht="15.75">
      <c r="A60" s="9"/>
      <c r="B60" s="19" t="s">
        <v>25</v>
      </c>
      <c r="C60" s="12">
        <v>5921100</v>
      </c>
      <c r="D60" s="12">
        <v>0</v>
      </c>
      <c r="E60" s="12">
        <f t="shared" si="14"/>
        <v>5921100</v>
      </c>
      <c r="F60" s="12"/>
      <c r="G60" s="12">
        <f t="shared" si="15"/>
        <v>5921100</v>
      </c>
      <c r="H60" s="12"/>
      <c r="I60" s="12">
        <f t="shared" si="16"/>
        <v>5921100</v>
      </c>
      <c r="J60" s="12"/>
      <c r="K60" s="12">
        <f t="shared" si="17"/>
        <v>5921100</v>
      </c>
      <c r="L60" s="12"/>
      <c r="M60" s="12">
        <f t="shared" si="18"/>
        <v>5921100</v>
      </c>
    </row>
    <row r="61" spans="1:13" ht="31.5">
      <c r="A61" s="9"/>
      <c r="B61" s="15" t="s">
        <v>21</v>
      </c>
      <c r="C61" s="12">
        <v>12469000</v>
      </c>
      <c r="D61" s="12">
        <v>0</v>
      </c>
      <c r="E61" s="12">
        <f t="shared" si="14"/>
        <v>12469000</v>
      </c>
      <c r="F61" s="12"/>
      <c r="G61" s="12">
        <f t="shared" si="15"/>
        <v>12469000</v>
      </c>
      <c r="H61" s="12"/>
      <c r="I61" s="12">
        <f t="shared" si="16"/>
        <v>12469000</v>
      </c>
      <c r="J61" s="12">
        <v>149930</v>
      </c>
      <c r="K61" s="12">
        <f t="shared" si="17"/>
        <v>12618930</v>
      </c>
      <c r="L61" s="12"/>
      <c r="M61" s="12">
        <f t="shared" si="18"/>
        <v>12618930</v>
      </c>
    </row>
    <row r="62" spans="1:13" ht="31.5">
      <c r="A62" s="9"/>
      <c r="B62" s="15" t="s">
        <v>1</v>
      </c>
      <c r="C62" s="12">
        <v>663300</v>
      </c>
      <c r="D62" s="12">
        <v>0</v>
      </c>
      <c r="E62" s="12">
        <f t="shared" si="14"/>
        <v>663300</v>
      </c>
      <c r="F62" s="12"/>
      <c r="G62" s="12">
        <f t="shared" si="15"/>
        <v>663300</v>
      </c>
      <c r="H62" s="12"/>
      <c r="I62" s="12">
        <f t="shared" si="16"/>
        <v>663300</v>
      </c>
      <c r="J62" s="12"/>
      <c r="K62" s="12">
        <f t="shared" si="17"/>
        <v>663300</v>
      </c>
      <c r="L62" s="12"/>
      <c r="M62" s="12">
        <f t="shared" si="18"/>
        <v>663300</v>
      </c>
    </row>
    <row r="63" spans="1:13" ht="47.25">
      <c r="A63" s="9"/>
      <c r="B63" s="13" t="s">
        <v>15</v>
      </c>
      <c r="C63" s="12">
        <v>55500</v>
      </c>
      <c r="D63" s="12">
        <v>0</v>
      </c>
      <c r="E63" s="12">
        <f t="shared" si="14"/>
        <v>55500</v>
      </c>
      <c r="F63" s="12"/>
      <c r="G63" s="12">
        <f t="shared" si="15"/>
        <v>55500</v>
      </c>
      <c r="H63" s="12"/>
      <c r="I63" s="12">
        <f t="shared" si="16"/>
        <v>55500</v>
      </c>
      <c r="J63" s="12"/>
      <c r="K63" s="12">
        <f t="shared" si="17"/>
        <v>55500</v>
      </c>
      <c r="L63" s="12"/>
      <c r="M63" s="12">
        <f t="shared" si="18"/>
        <v>55500</v>
      </c>
    </row>
    <row r="64" spans="1:13" ht="31.5">
      <c r="A64" s="9"/>
      <c r="B64" s="13" t="s">
        <v>16</v>
      </c>
      <c r="C64" s="12">
        <v>1034300</v>
      </c>
      <c r="D64" s="12">
        <v>0</v>
      </c>
      <c r="E64" s="12">
        <f t="shared" si="14"/>
        <v>1034300</v>
      </c>
      <c r="F64" s="12"/>
      <c r="G64" s="12">
        <f t="shared" si="15"/>
        <v>1034300</v>
      </c>
      <c r="H64" s="12"/>
      <c r="I64" s="12">
        <f t="shared" si="16"/>
        <v>1034300</v>
      </c>
      <c r="J64" s="12"/>
      <c r="K64" s="12">
        <f t="shared" si="17"/>
        <v>1034300</v>
      </c>
      <c r="L64" s="12"/>
      <c r="M64" s="12">
        <f t="shared" si="18"/>
        <v>1034300</v>
      </c>
    </row>
    <row r="65" spans="1:13" ht="94.5">
      <c r="A65" s="9"/>
      <c r="B65" s="20" t="s">
        <v>91</v>
      </c>
      <c r="C65" s="12">
        <v>49781000</v>
      </c>
      <c r="D65" s="12">
        <v>0</v>
      </c>
      <c r="E65" s="12">
        <f t="shared" si="14"/>
        <v>49781000</v>
      </c>
      <c r="F65" s="12"/>
      <c r="G65" s="12">
        <f t="shared" si="15"/>
        <v>49781000</v>
      </c>
      <c r="H65" s="12"/>
      <c r="I65" s="12">
        <f t="shared" si="16"/>
        <v>49781000</v>
      </c>
      <c r="J65" s="12"/>
      <c r="K65" s="12">
        <f t="shared" si="17"/>
        <v>49781000</v>
      </c>
      <c r="L65" s="12"/>
      <c r="M65" s="12">
        <f t="shared" si="18"/>
        <v>49781000</v>
      </c>
    </row>
    <row r="66" spans="1:13" ht="31.5">
      <c r="A66" s="9"/>
      <c r="B66" s="13" t="s">
        <v>6</v>
      </c>
      <c r="C66" s="12">
        <v>3348600</v>
      </c>
      <c r="D66" s="12">
        <v>0</v>
      </c>
      <c r="E66" s="12">
        <f t="shared" si="14"/>
        <v>3348600</v>
      </c>
      <c r="F66" s="12"/>
      <c r="G66" s="12">
        <f t="shared" si="15"/>
        <v>3348600</v>
      </c>
      <c r="H66" s="12"/>
      <c r="I66" s="12">
        <f t="shared" si="16"/>
        <v>3348600</v>
      </c>
      <c r="J66" s="12"/>
      <c r="K66" s="12">
        <f t="shared" si="17"/>
        <v>3348600</v>
      </c>
      <c r="L66" s="12"/>
      <c r="M66" s="12">
        <f t="shared" si="18"/>
        <v>3348600</v>
      </c>
    </row>
    <row r="67" spans="1:13" ht="63">
      <c r="A67" s="9"/>
      <c r="B67" s="13" t="s">
        <v>54</v>
      </c>
      <c r="C67" s="12">
        <v>6756700</v>
      </c>
      <c r="D67" s="12">
        <v>0</v>
      </c>
      <c r="E67" s="12">
        <f t="shared" si="14"/>
        <v>6756700</v>
      </c>
      <c r="F67" s="12"/>
      <c r="G67" s="12">
        <f t="shared" si="15"/>
        <v>6756700</v>
      </c>
      <c r="H67" s="12"/>
      <c r="I67" s="12">
        <f t="shared" si="16"/>
        <v>6756700</v>
      </c>
      <c r="J67" s="12"/>
      <c r="K67" s="12">
        <f t="shared" si="17"/>
        <v>6756700</v>
      </c>
      <c r="L67" s="12"/>
      <c r="M67" s="12">
        <f t="shared" si="18"/>
        <v>6756700</v>
      </c>
    </row>
    <row r="68" spans="1:13" ht="78.75">
      <c r="A68" s="9"/>
      <c r="B68" s="20" t="s">
        <v>92</v>
      </c>
      <c r="C68" s="12">
        <v>273787300</v>
      </c>
      <c r="D68" s="12">
        <v>0</v>
      </c>
      <c r="E68" s="12">
        <f t="shared" si="14"/>
        <v>273787300</v>
      </c>
      <c r="F68" s="12"/>
      <c r="G68" s="12">
        <f t="shared" si="15"/>
        <v>273787300</v>
      </c>
      <c r="H68" s="12"/>
      <c r="I68" s="12">
        <f t="shared" si="16"/>
        <v>273787300</v>
      </c>
      <c r="J68" s="12"/>
      <c r="K68" s="12">
        <f t="shared" si="17"/>
        <v>273787300</v>
      </c>
      <c r="L68" s="12"/>
      <c r="M68" s="12">
        <f t="shared" si="18"/>
        <v>273787300</v>
      </c>
    </row>
    <row r="69" spans="1:13" ht="47.25">
      <c r="A69" s="9"/>
      <c r="B69" s="21" t="s">
        <v>10</v>
      </c>
      <c r="C69" s="12">
        <v>165300</v>
      </c>
      <c r="D69" s="12">
        <v>0</v>
      </c>
      <c r="E69" s="12">
        <f t="shared" si="14"/>
        <v>165300</v>
      </c>
      <c r="F69" s="12"/>
      <c r="G69" s="12">
        <f t="shared" si="15"/>
        <v>165300</v>
      </c>
      <c r="H69" s="12"/>
      <c r="I69" s="12">
        <f t="shared" si="16"/>
        <v>165300</v>
      </c>
      <c r="J69" s="12"/>
      <c r="K69" s="12">
        <f t="shared" si="17"/>
        <v>165300</v>
      </c>
      <c r="L69" s="12"/>
      <c r="M69" s="12">
        <f t="shared" si="18"/>
        <v>165300</v>
      </c>
    </row>
    <row r="70" spans="1:13" ht="47.25">
      <c r="A70" s="9"/>
      <c r="B70" s="13" t="s">
        <v>55</v>
      </c>
      <c r="C70" s="12">
        <v>6521900</v>
      </c>
      <c r="D70" s="12">
        <v>0</v>
      </c>
      <c r="E70" s="12">
        <f t="shared" si="14"/>
        <v>6521900</v>
      </c>
      <c r="F70" s="12"/>
      <c r="G70" s="12">
        <f t="shared" si="15"/>
        <v>6521900</v>
      </c>
      <c r="H70" s="12"/>
      <c r="I70" s="12">
        <f t="shared" si="16"/>
        <v>6521900</v>
      </c>
      <c r="J70" s="12"/>
      <c r="K70" s="12">
        <f t="shared" si="17"/>
        <v>6521900</v>
      </c>
      <c r="L70" s="12"/>
      <c r="M70" s="12">
        <f t="shared" si="18"/>
        <v>6521900</v>
      </c>
    </row>
    <row r="71" spans="1:13" ht="31.5">
      <c r="A71" s="9"/>
      <c r="B71" s="13" t="s">
        <v>0</v>
      </c>
      <c r="C71" s="12">
        <v>252900</v>
      </c>
      <c r="D71" s="12">
        <v>0</v>
      </c>
      <c r="E71" s="12">
        <f t="shared" si="14"/>
        <v>252900</v>
      </c>
      <c r="F71" s="12"/>
      <c r="G71" s="12">
        <f t="shared" si="15"/>
        <v>252900</v>
      </c>
      <c r="H71" s="12"/>
      <c r="I71" s="12">
        <f t="shared" si="16"/>
        <v>252900</v>
      </c>
      <c r="J71" s="12"/>
      <c r="K71" s="12">
        <f t="shared" si="17"/>
        <v>252900</v>
      </c>
      <c r="L71" s="12"/>
      <c r="M71" s="12">
        <f t="shared" si="18"/>
        <v>252900</v>
      </c>
    </row>
    <row r="72" spans="1:13" ht="259.5" customHeight="1">
      <c r="A72" s="9"/>
      <c r="B72" s="20" t="s">
        <v>56</v>
      </c>
      <c r="C72" s="12">
        <v>139000</v>
      </c>
      <c r="D72" s="12">
        <v>0</v>
      </c>
      <c r="E72" s="12">
        <f t="shared" si="14"/>
        <v>139000</v>
      </c>
      <c r="F72" s="12"/>
      <c r="G72" s="12">
        <f t="shared" si="15"/>
        <v>139000</v>
      </c>
      <c r="H72" s="12"/>
      <c r="I72" s="12">
        <f t="shared" si="16"/>
        <v>139000</v>
      </c>
      <c r="J72" s="12"/>
      <c r="K72" s="12">
        <f t="shared" si="17"/>
        <v>139000</v>
      </c>
      <c r="L72" s="12"/>
      <c r="M72" s="12">
        <f t="shared" si="18"/>
        <v>139000</v>
      </c>
    </row>
    <row r="73" spans="1:13" ht="31.5">
      <c r="A73" s="9"/>
      <c r="B73" s="13" t="s">
        <v>13</v>
      </c>
      <c r="C73" s="12">
        <v>2297500</v>
      </c>
      <c r="D73" s="12">
        <v>0</v>
      </c>
      <c r="E73" s="12">
        <f t="shared" si="14"/>
        <v>2297500</v>
      </c>
      <c r="F73" s="12"/>
      <c r="G73" s="12">
        <f t="shared" si="15"/>
        <v>2297500</v>
      </c>
      <c r="H73" s="12"/>
      <c r="I73" s="12">
        <f t="shared" si="16"/>
        <v>2297500</v>
      </c>
      <c r="J73" s="12"/>
      <c r="K73" s="12">
        <f t="shared" si="17"/>
        <v>2297500</v>
      </c>
      <c r="L73" s="12"/>
      <c r="M73" s="12">
        <f t="shared" si="18"/>
        <v>2297500</v>
      </c>
    </row>
    <row r="74" spans="1:13" ht="31.5">
      <c r="A74" s="9"/>
      <c r="B74" s="13" t="s">
        <v>18</v>
      </c>
      <c r="C74" s="12">
        <v>515300</v>
      </c>
      <c r="D74" s="12">
        <v>0</v>
      </c>
      <c r="E74" s="12">
        <f t="shared" si="14"/>
        <v>515300</v>
      </c>
      <c r="F74" s="12"/>
      <c r="G74" s="12">
        <f t="shared" si="15"/>
        <v>515300</v>
      </c>
      <c r="H74" s="12"/>
      <c r="I74" s="12">
        <f t="shared" si="16"/>
        <v>515300</v>
      </c>
      <c r="J74" s="12"/>
      <c r="K74" s="12">
        <f t="shared" si="17"/>
        <v>515300</v>
      </c>
      <c r="L74" s="12"/>
      <c r="M74" s="12">
        <f t="shared" si="18"/>
        <v>515300</v>
      </c>
    </row>
    <row r="75" spans="1:13" ht="63">
      <c r="A75" s="9"/>
      <c r="B75" s="13" t="s">
        <v>93</v>
      </c>
      <c r="C75" s="12">
        <v>557200</v>
      </c>
      <c r="D75" s="12">
        <v>0</v>
      </c>
      <c r="E75" s="12">
        <f t="shared" si="14"/>
        <v>557200</v>
      </c>
      <c r="F75" s="12"/>
      <c r="G75" s="12">
        <f t="shared" si="15"/>
        <v>557200</v>
      </c>
      <c r="H75" s="12"/>
      <c r="I75" s="12">
        <f t="shared" si="16"/>
        <v>557200</v>
      </c>
      <c r="J75" s="12"/>
      <c r="K75" s="12">
        <f t="shared" si="17"/>
        <v>557200</v>
      </c>
      <c r="L75" s="12"/>
      <c r="M75" s="12">
        <f t="shared" si="18"/>
        <v>557200</v>
      </c>
    </row>
    <row r="76" spans="1:13" ht="47.25">
      <c r="A76" s="9"/>
      <c r="B76" s="18" t="s">
        <v>17</v>
      </c>
      <c r="C76" s="12">
        <v>350797100</v>
      </c>
      <c r="D76" s="12">
        <v>-247900</v>
      </c>
      <c r="E76" s="12">
        <f t="shared" si="14"/>
        <v>350549200</v>
      </c>
      <c r="F76" s="12"/>
      <c r="G76" s="12">
        <f t="shared" si="15"/>
        <v>350549200</v>
      </c>
      <c r="H76" s="12"/>
      <c r="I76" s="12">
        <f t="shared" si="16"/>
        <v>350549200</v>
      </c>
      <c r="J76" s="12"/>
      <c r="K76" s="12">
        <f t="shared" si="17"/>
        <v>350549200</v>
      </c>
      <c r="L76" s="12"/>
      <c r="M76" s="12">
        <f t="shared" si="18"/>
        <v>350549200</v>
      </c>
    </row>
    <row r="77" spans="1:13" ht="78.75">
      <c r="A77" s="9"/>
      <c r="B77" s="17" t="s">
        <v>57</v>
      </c>
      <c r="C77" s="12">
        <v>293400</v>
      </c>
      <c r="D77" s="12">
        <v>0</v>
      </c>
      <c r="E77" s="12">
        <f t="shared" si="14"/>
        <v>293400</v>
      </c>
      <c r="F77" s="12"/>
      <c r="G77" s="12">
        <f t="shared" si="15"/>
        <v>293400</v>
      </c>
      <c r="H77" s="12"/>
      <c r="I77" s="12">
        <f t="shared" si="16"/>
        <v>293400</v>
      </c>
      <c r="J77" s="12"/>
      <c r="K77" s="12">
        <f t="shared" si="17"/>
        <v>293400</v>
      </c>
      <c r="L77" s="12"/>
      <c r="M77" s="12">
        <f t="shared" si="18"/>
        <v>293400</v>
      </c>
    </row>
    <row r="78" spans="1:13" ht="47.25">
      <c r="A78" s="9"/>
      <c r="B78" s="18" t="s">
        <v>58</v>
      </c>
      <c r="C78" s="12">
        <v>62600</v>
      </c>
      <c r="D78" s="12">
        <v>0</v>
      </c>
      <c r="E78" s="12">
        <f t="shared" si="14"/>
        <v>62600</v>
      </c>
      <c r="F78" s="12"/>
      <c r="G78" s="12">
        <f t="shared" si="15"/>
        <v>62600</v>
      </c>
      <c r="H78" s="12"/>
      <c r="I78" s="12">
        <f t="shared" si="16"/>
        <v>62600</v>
      </c>
      <c r="J78" s="12">
        <v>-62600</v>
      </c>
      <c r="K78" s="12">
        <f t="shared" si="17"/>
        <v>0</v>
      </c>
      <c r="L78" s="12"/>
      <c r="M78" s="12">
        <f t="shared" si="18"/>
        <v>0</v>
      </c>
    </row>
    <row r="79" spans="1:13" ht="78.75">
      <c r="A79" s="9"/>
      <c r="B79" s="16" t="s">
        <v>116</v>
      </c>
      <c r="C79" s="12">
        <v>3419600</v>
      </c>
      <c r="D79" s="12">
        <v>0</v>
      </c>
      <c r="E79" s="12">
        <f t="shared" si="14"/>
        <v>3419600</v>
      </c>
      <c r="F79" s="12"/>
      <c r="G79" s="12">
        <f t="shared" si="15"/>
        <v>3419600</v>
      </c>
      <c r="H79" s="12"/>
      <c r="I79" s="12">
        <f t="shared" si="16"/>
        <v>3419600</v>
      </c>
      <c r="J79" s="12"/>
      <c r="K79" s="12">
        <f t="shared" si="17"/>
        <v>3419600</v>
      </c>
      <c r="L79" s="12"/>
      <c r="M79" s="12">
        <f t="shared" si="18"/>
        <v>3419600</v>
      </c>
    </row>
    <row r="80" spans="1:13" ht="31.5">
      <c r="A80" s="9"/>
      <c r="B80" s="18" t="s">
        <v>117</v>
      </c>
      <c r="C80" s="12"/>
      <c r="D80" s="12"/>
      <c r="E80" s="12">
        <v>0</v>
      </c>
      <c r="F80" s="12">
        <v>9421800</v>
      </c>
      <c r="G80" s="12">
        <f t="shared" si="15"/>
        <v>9421800</v>
      </c>
      <c r="H80" s="12"/>
      <c r="I80" s="12">
        <f t="shared" si="16"/>
        <v>9421800</v>
      </c>
      <c r="J80" s="12"/>
      <c r="K80" s="12">
        <f t="shared" si="17"/>
        <v>9421800</v>
      </c>
      <c r="L80" s="12"/>
      <c r="M80" s="12">
        <f t="shared" si="18"/>
        <v>9421800</v>
      </c>
    </row>
    <row r="81" spans="1:13" ht="47.25">
      <c r="A81" s="9" t="s">
        <v>26</v>
      </c>
      <c r="B81" s="15" t="s">
        <v>89</v>
      </c>
      <c r="C81" s="12">
        <v>16183900</v>
      </c>
      <c r="D81" s="12">
        <v>0</v>
      </c>
      <c r="E81" s="12">
        <f t="shared" si="14"/>
        <v>16183900</v>
      </c>
      <c r="F81" s="12"/>
      <c r="G81" s="12">
        <f t="shared" si="15"/>
        <v>16183900</v>
      </c>
      <c r="H81" s="12"/>
      <c r="I81" s="12">
        <f t="shared" si="16"/>
        <v>16183900</v>
      </c>
      <c r="J81" s="12"/>
      <c r="K81" s="12">
        <f t="shared" si="17"/>
        <v>16183900</v>
      </c>
      <c r="L81" s="12"/>
      <c r="M81" s="12">
        <f t="shared" si="18"/>
        <v>16183900</v>
      </c>
    </row>
    <row r="82" spans="1:13" ht="63">
      <c r="A82" s="9" t="s">
        <v>27</v>
      </c>
      <c r="B82" s="15" t="s">
        <v>59</v>
      </c>
      <c r="C82" s="12">
        <v>17356100</v>
      </c>
      <c r="D82" s="12">
        <v>0</v>
      </c>
      <c r="E82" s="12">
        <f t="shared" si="14"/>
        <v>17356100</v>
      </c>
      <c r="F82" s="12"/>
      <c r="G82" s="12">
        <f t="shared" si="15"/>
        <v>17356100</v>
      </c>
      <c r="H82" s="12"/>
      <c r="I82" s="12">
        <f t="shared" si="16"/>
        <v>17356100</v>
      </c>
      <c r="J82" s="12"/>
      <c r="K82" s="12">
        <f t="shared" si="17"/>
        <v>17356100</v>
      </c>
      <c r="L82" s="12"/>
      <c r="M82" s="12">
        <f t="shared" si="18"/>
        <v>17356100</v>
      </c>
    </row>
    <row r="83" spans="1:13" ht="63">
      <c r="A83" s="9" t="s">
        <v>28</v>
      </c>
      <c r="B83" s="15" t="s">
        <v>22</v>
      </c>
      <c r="C83" s="12">
        <v>2096700</v>
      </c>
      <c r="D83" s="12">
        <v>-100</v>
      </c>
      <c r="E83" s="12">
        <f t="shared" si="14"/>
        <v>2096600</v>
      </c>
      <c r="F83" s="12"/>
      <c r="G83" s="12">
        <f t="shared" si="15"/>
        <v>2096600</v>
      </c>
      <c r="H83" s="12"/>
      <c r="I83" s="12">
        <f t="shared" si="16"/>
        <v>2096600</v>
      </c>
      <c r="J83" s="12"/>
      <c r="K83" s="12">
        <f t="shared" si="17"/>
        <v>2096600</v>
      </c>
      <c r="L83" s="12"/>
      <c r="M83" s="12">
        <f t="shared" si="18"/>
        <v>2096600</v>
      </c>
    </row>
    <row r="84" spans="1:13" ht="63">
      <c r="A84" s="9" t="s">
        <v>29</v>
      </c>
      <c r="B84" s="22" t="s">
        <v>20</v>
      </c>
      <c r="C84" s="12">
        <v>2968600</v>
      </c>
      <c r="D84" s="12">
        <v>0</v>
      </c>
      <c r="E84" s="12">
        <f t="shared" si="14"/>
        <v>2968600</v>
      </c>
      <c r="F84" s="12">
        <v>0</v>
      </c>
      <c r="G84" s="12">
        <f t="shared" si="15"/>
        <v>2968600</v>
      </c>
      <c r="H84" s="12">
        <v>0</v>
      </c>
      <c r="I84" s="12">
        <f t="shared" si="16"/>
        <v>2968600</v>
      </c>
      <c r="J84" s="12">
        <v>0</v>
      </c>
      <c r="K84" s="12">
        <f t="shared" si="17"/>
        <v>2968600</v>
      </c>
      <c r="L84" s="12"/>
      <c r="M84" s="12">
        <f t="shared" si="18"/>
        <v>2968600</v>
      </c>
    </row>
    <row r="85" spans="1:13" ht="63">
      <c r="A85" s="9" t="s">
        <v>30</v>
      </c>
      <c r="B85" s="11" t="s">
        <v>60</v>
      </c>
      <c r="C85" s="12">
        <v>4629500</v>
      </c>
      <c r="D85" s="12">
        <v>0</v>
      </c>
      <c r="E85" s="12">
        <f t="shared" si="14"/>
        <v>4629500</v>
      </c>
      <c r="F85" s="12"/>
      <c r="G85" s="12">
        <f t="shared" si="15"/>
        <v>4629500</v>
      </c>
      <c r="H85" s="12"/>
      <c r="I85" s="12">
        <f t="shared" si="16"/>
        <v>4629500</v>
      </c>
      <c r="J85" s="12">
        <v>-75700</v>
      </c>
      <c r="K85" s="12">
        <f t="shared" si="17"/>
        <v>4553800</v>
      </c>
      <c r="L85" s="12"/>
      <c r="M85" s="12">
        <f t="shared" si="18"/>
        <v>4553800</v>
      </c>
    </row>
    <row r="86" spans="1:13" ht="47.25">
      <c r="A86" s="9" t="s">
        <v>31</v>
      </c>
      <c r="B86" s="11" t="s">
        <v>90</v>
      </c>
      <c r="C86" s="12">
        <v>49735000</v>
      </c>
      <c r="D86" s="12">
        <v>0</v>
      </c>
      <c r="E86" s="12">
        <f t="shared" si="14"/>
        <v>49735000</v>
      </c>
      <c r="F86" s="12"/>
      <c r="G86" s="12">
        <f t="shared" si="15"/>
        <v>49735000</v>
      </c>
      <c r="H86" s="12"/>
      <c r="I86" s="12">
        <f t="shared" si="16"/>
        <v>49735000</v>
      </c>
      <c r="J86" s="12"/>
      <c r="K86" s="12">
        <f t="shared" si="17"/>
        <v>49735000</v>
      </c>
      <c r="L86" s="12"/>
      <c r="M86" s="12">
        <f t="shared" si="18"/>
        <v>49735000</v>
      </c>
    </row>
    <row r="87" spans="1:13" ht="63">
      <c r="A87" s="9" t="s">
        <v>32</v>
      </c>
      <c r="B87" s="11" t="s">
        <v>61</v>
      </c>
      <c r="C87" s="12">
        <v>3200</v>
      </c>
      <c r="D87" s="12">
        <v>0</v>
      </c>
      <c r="E87" s="12">
        <f t="shared" si="14"/>
        <v>3200</v>
      </c>
      <c r="F87" s="12"/>
      <c r="G87" s="12">
        <f t="shared" si="15"/>
        <v>3200</v>
      </c>
      <c r="H87" s="12"/>
      <c r="I87" s="12">
        <f t="shared" si="16"/>
        <v>3200</v>
      </c>
      <c r="J87" s="12"/>
      <c r="K87" s="12">
        <f t="shared" si="17"/>
        <v>3200</v>
      </c>
      <c r="L87" s="12"/>
      <c r="M87" s="12">
        <f t="shared" si="18"/>
        <v>3200</v>
      </c>
    </row>
    <row r="88" spans="1:13" ht="94.5">
      <c r="A88" s="9" t="s">
        <v>33</v>
      </c>
      <c r="B88" s="23" t="s">
        <v>62</v>
      </c>
      <c r="C88" s="12">
        <v>16837200</v>
      </c>
      <c r="D88" s="12">
        <v>0</v>
      </c>
      <c r="E88" s="12">
        <f t="shared" si="14"/>
        <v>16837200</v>
      </c>
      <c r="F88" s="12"/>
      <c r="G88" s="12">
        <f t="shared" si="15"/>
        <v>16837200</v>
      </c>
      <c r="H88" s="12"/>
      <c r="I88" s="12">
        <f t="shared" si="16"/>
        <v>16837200</v>
      </c>
      <c r="J88" s="12"/>
      <c r="K88" s="12">
        <f t="shared" si="17"/>
        <v>16837200</v>
      </c>
      <c r="L88" s="12"/>
      <c r="M88" s="12">
        <f t="shared" si="18"/>
        <v>16837200</v>
      </c>
    </row>
    <row r="89" spans="1:13" ht="47.25" hidden="1">
      <c r="A89" s="9" t="s">
        <v>99</v>
      </c>
      <c r="B89" s="23" t="s">
        <v>100</v>
      </c>
      <c r="C89" s="12">
        <v>9421800</v>
      </c>
      <c r="D89" s="12">
        <v>0</v>
      </c>
      <c r="E89" s="12">
        <f t="shared" si="14"/>
        <v>9421800</v>
      </c>
      <c r="F89" s="12">
        <v>-9421800</v>
      </c>
      <c r="G89" s="12">
        <f t="shared" si="15"/>
        <v>0</v>
      </c>
      <c r="H89" s="12"/>
      <c r="I89" s="12">
        <f t="shared" si="16"/>
        <v>0</v>
      </c>
      <c r="J89" s="12"/>
      <c r="K89" s="12">
        <f t="shared" si="17"/>
        <v>0</v>
      </c>
      <c r="L89" s="12"/>
      <c r="M89" s="12">
        <f t="shared" si="18"/>
        <v>0</v>
      </c>
    </row>
    <row r="90" spans="1:13" ht="31.5">
      <c r="A90" s="9" t="s">
        <v>126</v>
      </c>
      <c r="B90" s="23" t="s">
        <v>127</v>
      </c>
      <c r="C90" s="12"/>
      <c r="D90" s="12"/>
      <c r="E90" s="12"/>
      <c r="F90" s="12"/>
      <c r="G90" s="12">
        <v>0</v>
      </c>
      <c r="H90" s="12">
        <v>4600</v>
      </c>
      <c r="I90" s="12">
        <f t="shared" si="16"/>
        <v>4600</v>
      </c>
      <c r="J90" s="12"/>
      <c r="K90" s="12">
        <f t="shared" si="17"/>
        <v>4600</v>
      </c>
      <c r="L90" s="12"/>
      <c r="M90" s="12">
        <f t="shared" si="18"/>
        <v>4600</v>
      </c>
    </row>
    <row r="91" spans="1:13" ht="31.5">
      <c r="A91" s="9" t="s">
        <v>84</v>
      </c>
      <c r="B91" s="11" t="s">
        <v>85</v>
      </c>
      <c r="C91" s="12">
        <v>2190300</v>
      </c>
      <c r="D91" s="12">
        <v>79800</v>
      </c>
      <c r="E91" s="12">
        <f t="shared" si="14"/>
        <v>2270100</v>
      </c>
      <c r="F91" s="12"/>
      <c r="G91" s="12">
        <f t="shared" si="15"/>
        <v>2270100</v>
      </c>
      <c r="H91" s="12"/>
      <c r="I91" s="12">
        <f t="shared" si="16"/>
        <v>2270100</v>
      </c>
      <c r="J91" s="12"/>
      <c r="K91" s="12">
        <f t="shared" si="17"/>
        <v>2270100</v>
      </c>
      <c r="L91" s="12">
        <v>97100</v>
      </c>
      <c r="M91" s="12">
        <f t="shared" si="18"/>
        <v>2367200</v>
      </c>
    </row>
    <row r="92" spans="1:13" ht="63">
      <c r="A92" s="9" t="s">
        <v>67</v>
      </c>
      <c r="B92" s="11" t="s">
        <v>44</v>
      </c>
      <c r="C92" s="12">
        <v>1900</v>
      </c>
      <c r="D92" s="12">
        <v>0</v>
      </c>
      <c r="E92" s="12">
        <f t="shared" si="14"/>
        <v>1900</v>
      </c>
      <c r="F92" s="12"/>
      <c r="G92" s="12">
        <f t="shared" si="15"/>
        <v>1900</v>
      </c>
      <c r="H92" s="12"/>
      <c r="I92" s="12">
        <f t="shared" si="16"/>
        <v>1900</v>
      </c>
      <c r="J92" s="12"/>
      <c r="K92" s="12">
        <f t="shared" si="17"/>
        <v>1900</v>
      </c>
      <c r="L92" s="12"/>
      <c r="M92" s="12">
        <f t="shared" si="18"/>
        <v>1900</v>
      </c>
    </row>
    <row r="93" spans="1:13" ht="15.75">
      <c r="A93" s="9" t="s">
        <v>132</v>
      </c>
      <c r="B93" s="11" t="s">
        <v>133</v>
      </c>
      <c r="C93" s="12"/>
      <c r="D93" s="12"/>
      <c r="E93" s="12"/>
      <c r="F93" s="12"/>
      <c r="G93" s="12"/>
      <c r="H93" s="12"/>
      <c r="I93" s="12"/>
      <c r="J93" s="12">
        <f>J94</f>
        <v>62600</v>
      </c>
      <c r="K93" s="12">
        <f>K94</f>
        <v>62600</v>
      </c>
      <c r="L93" s="12">
        <f>L94</f>
        <v>0</v>
      </c>
      <c r="M93" s="12">
        <f>M94</f>
        <v>62600</v>
      </c>
    </row>
    <row r="94" spans="1:13" ht="47.25">
      <c r="A94" s="9"/>
      <c r="B94" s="11" t="s">
        <v>58</v>
      </c>
      <c r="C94" s="12"/>
      <c r="D94" s="12"/>
      <c r="E94" s="12"/>
      <c r="F94" s="12"/>
      <c r="G94" s="12"/>
      <c r="H94" s="12"/>
      <c r="I94" s="12"/>
      <c r="J94" s="12">
        <v>62600</v>
      </c>
      <c r="K94" s="12">
        <f>J94+I94</f>
        <v>62600</v>
      </c>
      <c r="L94" s="12"/>
      <c r="M94" s="12">
        <f>L94+K94</f>
        <v>62600</v>
      </c>
    </row>
    <row r="95" spans="1:13" ht="31.5">
      <c r="A95" s="6" t="s">
        <v>106</v>
      </c>
      <c r="B95" s="10" t="s">
        <v>107</v>
      </c>
      <c r="C95" s="8">
        <f>SUM(C96)</f>
        <v>0</v>
      </c>
      <c r="D95" s="8">
        <f>SUM(D96)</f>
        <v>21525200</v>
      </c>
      <c r="E95" s="8">
        <f>SUM(E96)</f>
        <v>21525200</v>
      </c>
      <c r="F95" s="8">
        <f>SUM(F96)</f>
        <v>0</v>
      </c>
      <c r="G95" s="8">
        <f>SUM(G96)</f>
        <v>21525200</v>
      </c>
      <c r="H95" s="8">
        <f aca="true" t="shared" si="19" ref="H95:M95">H96+H97</f>
        <v>4888970</v>
      </c>
      <c r="I95" s="8">
        <f t="shared" si="19"/>
        <v>26414170</v>
      </c>
      <c r="J95" s="8">
        <f t="shared" si="19"/>
        <v>0</v>
      </c>
      <c r="K95" s="8">
        <f t="shared" si="19"/>
        <v>26414170</v>
      </c>
      <c r="L95" s="8">
        <f t="shared" si="19"/>
        <v>0</v>
      </c>
      <c r="M95" s="8">
        <f t="shared" si="19"/>
        <v>26414170</v>
      </c>
    </row>
    <row r="96" spans="1:13" ht="63">
      <c r="A96" s="9" t="s">
        <v>108</v>
      </c>
      <c r="B96" s="11" t="s">
        <v>109</v>
      </c>
      <c r="C96" s="12">
        <v>0</v>
      </c>
      <c r="D96" s="12">
        <v>21525200</v>
      </c>
      <c r="E96" s="12">
        <f>C96+D96</f>
        <v>21525200</v>
      </c>
      <c r="F96" s="12"/>
      <c r="G96" s="12">
        <f>E96+F96</f>
        <v>21525200</v>
      </c>
      <c r="H96" s="12"/>
      <c r="I96" s="12">
        <f>G96+H96</f>
        <v>21525200</v>
      </c>
      <c r="J96" s="12"/>
      <c r="K96" s="12">
        <f>I96+J96</f>
        <v>21525200</v>
      </c>
      <c r="L96" s="12"/>
      <c r="M96" s="12">
        <f>K96+L96</f>
        <v>21525200</v>
      </c>
    </row>
    <row r="97" spans="1:13" ht="40.5" customHeight="1">
      <c r="A97" s="9" t="s">
        <v>123</v>
      </c>
      <c r="B97" s="11" t="s">
        <v>122</v>
      </c>
      <c r="C97" s="26"/>
      <c r="D97" s="26"/>
      <c r="E97" s="26"/>
      <c r="F97" s="26"/>
      <c r="G97" s="12">
        <f aca="true" t="shared" si="20" ref="G97:M97">G98</f>
        <v>0</v>
      </c>
      <c r="H97" s="12">
        <f t="shared" si="20"/>
        <v>4888970</v>
      </c>
      <c r="I97" s="12">
        <f t="shared" si="20"/>
        <v>4888970</v>
      </c>
      <c r="J97" s="12">
        <f t="shared" si="20"/>
        <v>0</v>
      </c>
      <c r="K97" s="12">
        <f t="shared" si="20"/>
        <v>4888970</v>
      </c>
      <c r="L97" s="12">
        <f t="shared" si="20"/>
        <v>0</v>
      </c>
      <c r="M97" s="12">
        <f t="shared" si="20"/>
        <v>4888970</v>
      </c>
    </row>
    <row r="98" spans="1:13" ht="31.5">
      <c r="A98" s="26"/>
      <c r="B98" s="13" t="s">
        <v>124</v>
      </c>
      <c r="C98" s="26"/>
      <c r="D98" s="26"/>
      <c r="E98" s="26"/>
      <c r="F98" s="26"/>
      <c r="G98" s="12">
        <v>0</v>
      </c>
      <c r="H98" s="12">
        <v>4888970</v>
      </c>
      <c r="I98" s="12">
        <f>G98+H98</f>
        <v>4888970</v>
      </c>
      <c r="J98" s="12"/>
      <c r="K98" s="12">
        <f>I98+J98</f>
        <v>4888970</v>
      </c>
      <c r="L98" s="12"/>
      <c r="M98" s="12">
        <f>K98+L98</f>
        <v>4888970</v>
      </c>
    </row>
    <row r="109" ht="12.75" customHeight="1"/>
  </sheetData>
  <sheetProtection/>
  <mergeCells count="14">
    <mergeCell ref="A5:M5"/>
    <mergeCell ref="H7:H8"/>
    <mergeCell ref="I7:I8"/>
    <mergeCell ref="C7:C8"/>
    <mergeCell ref="A7:A8"/>
    <mergeCell ref="B7:B8"/>
    <mergeCell ref="F7:F8"/>
    <mergeCell ref="G7:G8"/>
    <mergeCell ref="D7:D8"/>
    <mergeCell ref="E7:E8"/>
    <mergeCell ref="L7:L8"/>
    <mergeCell ref="M7:M8"/>
    <mergeCell ref="J7:J8"/>
    <mergeCell ref="K7:K8"/>
  </mergeCells>
  <printOptions horizontalCentered="1"/>
  <pageMargins left="0.984251968503937" right="0.5905511811023623" top="0.3937007874015748" bottom="0.7874015748031497" header="0.9448818897637796" footer="0"/>
  <pageSetup fitToHeight="0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2021-07-13T06:09:09Z</cp:lastPrinted>
  <dcterms:created xsi:type="dcterms:W3CDTF">2007-04-05T07:39:38Z</dcterms:created>
  <dcterms:modified xsi:type="dcterms:W3CDTF">2021-07-16T05:19:18Z</dcterms:modified>
  <cp:category/>
  <cp:version/>
  <cp:contentType/>
  <cp:contentStatus/>
</cp:coreProperties>
</file>