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-2022" sheetId="1" r:id="rId1"/>
  </sheets>
  <definedNames>
    <definedName name="_xlnm.Print_Area" localSheetId="0">'2021-2022'!$A$1:$P$92</definedName>
  </definedNames>
  <calcPr fullCalcOnLoad="1"/>
</workbook>
</file>

<file path=xl/sharedStrings.xml><?xml version="1.0" encoding="utf-8"?>
<sst xmlns="http://schemas.openxmlformats.org/spreadsheetml/2006/main" count="143" uniqueCount="126">
  <si>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</si>
  <si>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</si>
  <si>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</si>
  <si>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</si>
  <si>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</si>
  <si>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</si>
  <si>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</si>
  <si>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</si>
  <si>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</si>
  <si>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</si>
  <si>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</si>
  <si>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</si>
  <si>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</si>
  <si>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</si>
  <si>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</si>
  <si>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</si>
  <si>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</si>
  <si>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- на ежемесячную денежную выплату на оплату жилья и коммунальных услуг многодетной семье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</si>
  <si>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</si>
  <si>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</si>
  <si>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</si>
  <si>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</si>
  <si>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</si>
  <si>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</si>
  <si>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</si>
  <si>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 связи с ликвидацией организаций (прекращением деятельности, полномочий физическими лицами)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</si>
  <si>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</si>
  <si>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 - энергетических ресурсов, услуг водоснабжения, водоотведения, потребляемых муниципальными учреждениями</t>
  </si>
  <si>
    <t>- на реализацию переданных государственных полномочий по социальному обслуживанию граждан</t>
  </si>
  <si>
    <t>-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</si>
  <si>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</si>
  <si>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компенсацию части платы, взимаемой с родителей(законных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</si>
  <si>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</si>
  <si>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</si>
  <si>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</si>
  <si>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</si>
  <si>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</si>
  <si>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 xml:space="preserve"> - на капитальный ремонт, ремонт и содержание автомобильных дорого общего пользования местного значения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</si>
  <si>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</si>
  <si>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</si>
  <si>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</si>
  <si>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</si>
  <si>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</si>
  <si>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</si>
  <si>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</si>
  <si>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</si>
  <si>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000 2 02 35930 04 0000 150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</si>
  <si>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</si>
  <si>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</si>
  <si>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</si>
  <si>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</si>
  <si>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</si>
  <si>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</si>
  <si>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</si>
  <si>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</si>
  <si>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</si>
  <si>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</si>
  <si>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- на проведение капитального ремонта зданий муниципальных общеобразовательных  организаций </t>
  </si>
  <si>
    <t xml:space="preserve"> - на финансовую поддержку организаций спортивной подготовки по базовым видам спорта</t>
  </si>
  <si>
    <t xml:space="preserve"> 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</si>
  <si>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Дотации бюджетам городских округов на выравнивание  бюджетной обеспеченности из бюджета субъекта Российской Федерации</t>
  </si>
  <si>
    <t>000 2 02 25555 04 0000 150</t>
  </si>
  <si>
    <t>Субсидии бюджетам 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</si>
  <si>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</si>
  <si>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проведение капитального ремонта зданий и сооружений муниципальных организаций дошкольного образования</t>
  </si>
  <si>
    <t xml:space="preserve"> - на  приобретение транспортных средств для организации перевозки обучающихся 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</si>
  <si>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</si>
  <si>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</si>
  <si>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 - на проведение капитального ремонта зданий и сооружений муниципальных организаций дополнительного образования </t>
  </si>
  <si>
    <t>- на содержание в приютах животных без владельцев</t>
  </si>
  <si>
    <t>Проект на 2021 год</t>
  </si>
  <si>
    <t>Проект на 2022 год</t>
  </si>
  <si>
    <t xml:space="preserve"> - на проведение капитального ремонта зданий и сооружений муниципальных организаций отдыха и оздоровления детей</t>
  </si>
  <si>
    <t xml:space="preserve"> - на приобретение технических средств реабилитации для пунктов проката в муниципальных учреждениях системы социальной защиты населения</t>
  </si>
  <si>
    <t>к решению Собрания</t>
  </si>
  <si>
    <t>депутатов города Снежинска</t>
  </si>
  <si>
    <t xml:space="preserve"> от                  №                                </t>
  </si>
  <si>
    <t>Приложение № 11</t>
  </si>
  <si>
    <t xml:space="preserve">Субсидия бюджетам городских округов на поддержку отрасли культуры
</t>
  </si>
  <si>
    <t>- на комплектование книжных фондов муниципальных общедоступных библиотек</t>
  </si>
  <si>
    <t>- на организацию работы органов управления социальной защиты населения муниципальных образований</t>
  </si>
  <si>
    <t xml:space="preserve"> - на содержание, развитие и поддержку ведущих команд (клубов) по игровым и техническим видам спорта, участвующих в чемпионата и первенствах Челябинской области и России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</si>
  <si>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</si>
  <si>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</si>
  <si>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 xml:space="preserve"> - на подготовку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</t>
  </si>
  <si>
    <t>- на организацию отдыха детей в каникулярное время</t>
  </si>
  <si>
    <t xml:space="preserve"> - на создание и модернизацию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</si>
  <si>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</si>
  <si>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</si>
  <si>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</si>
  <si>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</si>
  <si>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обеспечение мер социальной поддержки ветеранов труда и тружеников тыла (ежемесячная денежная выплата)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</si>
  <si>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для обучающихся с ограниченными возможностями здоровья, обеспечения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</si>
  <si>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</si>
  <si>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</si>
  <si>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</si>
  <si>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</si>
  <si>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</si>
  <si>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</si>
  <si>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</si>
  <si>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</si>
  <si>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- на оплату услуг специалистов по организации физкультурно- оздоровительной и спортивно-массовой работы с населением от 6 до 18 лет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</si>
  <si>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экономике, и гражданами старшего поколения</t>
  </si>
  <si>
    <t>Объем  межбюджетных  трансфертов, получаемых из других бюджетов бюджетной системы Российской Федерации на плановый период 2021 и 2022 годов</t>
  </si>
  <si>
    <t>Проект 2021 год</t>
  </si>
  <si>
    <t>Проект 2022 год</t>
  </si>
  <si>
    <t>Изменения 2021 год</t>
  </si>
  <si>
    <t>Изменения 2022 год</t>
  </si>
  <si>
    <t>- на оснащение многофункциональных центров в муниципальных образованиях Челябинской области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</si>
  <si>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</si>
  <si>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</si>
  <si>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повышение уровня доступности учреждений физической культуры и спорта для инвалидов и других маломобильных групп населения в муниципальных образованиях Челябинской области</t>
  </si>
  <si>
    <t>000 2 02 25519 04 0000 150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</si>
  <si>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</si>
  <si>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</si>
  <si>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000 2 02 35120 04 0000 150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</si>
  <si>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</si>
  <si>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</si>
  <si>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</si>
  <si>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</si>
  <si>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2021 год</t>
  </si>
  <si>
    <t xml:space="preserve"> 2022 год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</si>
  <si>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</si>
  <si>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</si>
  <si>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Приложение  11</t>
  </si>
  <si>
    <t xml:space="preserve"> от 28.12.2020 г. № 55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</si>
</sst>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 quotePrefix="1">
      <alignment horizontal="left" vertical="top" wrapText="1"/>
    </xf>
    <xf numFmtId="49" fontId="12" fillId="0" borderId="1" xfId="0" applyNumberFormat="1" applyFont="1" applyFill="1" applyBorder="1" applyAlignment="1" quotePrefix="1">
      <alignment horizontal="left" vertical="top" wrapText="1"/>
    </xf>
    <xf numFmtId="0" fontId="12" fillId="0" borderId="1" xfId="0" applyFont="1" applyFill="1" applyBorder="1" applyAlignment="1" quotePrefix="1">
      <alignment vertical="center" wrapText="1"/>
    </xf>
    <xf numFmtId="0" fontId="12" fillId="0" borderId="1" xfId="0" applyNumberFormat="1" applyFont="1" applyFill="1" applyBorder="1" applyAlignment="1" quotePrefix="1">
      <alignment vertical="center" wrapText="1"/>
    </xf>
    <xf numFmtId="49" fontId="12" fillId="0" borderId="1" xfId="0" applyNumberFormat="1" applyFont="1" applyFill="1" applyBorder="1" applyAlignment="1" quotePrefix="1">
      <alignment vertical="center" wrapText="1"/>
    </xf>
    <xf numFmtId="0" fontId="12" fillId="0" borderId="1" xfId="18" applyFont="1" applyFill="1" applyBorder="1" applyAlignment="1">
      <alignment horizontal="left" vertical="center" wrapText="1"/>
      <protection/>
    </xf>
    <xf numFmtId="0" fontId="10" fillId="0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workbookViewId="0" topLeftCell="A1">
      <selection activeCell="U15" sqref="U15"/>
    </sheetView>
  </sheetViews>
  <sheetFormatPr defaultColWidth="9.00390625" defaultRowHeight="12.75"/>
  <cols>
    <col min="1" max="1" width="28.25390625" style="1" customWidth="1"/>
    <col min="2" max="2" width="46.25390625" style="1" customWidth="1"/>
    <col min="3" max="3" width="22.375" style="1" hidden="1" customWidth="1"/>
    <col min="4" max="4" width="23.625" style="1" hidden="1" customWidth="1"/>
    <col min="5" max="5" width="18.75390625" style="1" hidden="1" customWidth="1"/>
    <col min="6" max="6" width="20.375" style="1" hidden="1" customWidth="1"/>
    <col min="7" max="7" width="19.375" style="1" hidden="1" customWidth="1"/>
    <col min="8" max="8" width="24.375" style="1" hidden="1" customWidth="1"/>
    <col min="9" max="9" width="18.75390625" style="1" hidden="1" customWidth="1"/>
    <col min="10" max="10" width="20.375" style="1" hidden="1" customWidth="1"/>
    <col min="11" max="11" width="19.375" style="1" hidden="1" customWidth="1"/>
    <col min="12" max="12" width="24.375" style="1" hidden="1" customWidth="1"/>
    <col min="13" max="13" width="18.75390625" style="1" hidden="1" customWidth="1"/>
    <col min="14" max="14" width="18.625" style="1" customWidth="1"/>
    <col min="15" max="15" width="4.25390625" style="1" hidden="1" customWidth="1"/>
    <col min="16" max="16" width="23.625" style="1" customWidth="1"/>
    <col min="17" max="16384" width="8.875" style="1" customWidth="1"/>
  </cols>
  <sheetData>
    <row r="1" spans="4:16" ht="12.75">
      <c r="D1" s="1" t="s">
        <v>77</v>
      </c>
      <c r="H1" s="1" t="s">
        <v>77</v>
      </c>
      <c r="L1" s="1" t="s">
        <v>77</v>
      </c>
      <c r="P1" s="1" t="s">
        <v>124</v>
      </c>
    </row>
    <row r="2" spans="4:16" ht="12.75">
      <c r="D2" s="1" t="s">
        <v>74</v>
      </c>
      <c r="H2" s="1" t="s">
        <v>74</v>
      </c>
      <c r="L2" s="1" t="s">
        <v>74</v>
      </c>
      <c r="P2" s="1" t="s">
        <v>74</v>
      </c>
    </row>
    <row r="3" spans="4:16" ht="12.75">
      <c r="D3" s="1" t="s">
        <v>75</v>
      </c>
      <c r="H3" s="1" t="s">
        <v>75</v>
      </c>
      <c r="L3" s="1" t="s">
        <v>75</v>
      </c>
      <c r="P3" s="1" t="s">
        <v>75</v>
      </c>
    </row>
    <row r="4" spans="1:16" ht="21" customHeight="1">
      <c r="A4" s="2"/>
      <c r="B4" s="2"/>
      <c r="C4" s="2"/>
      <c r="D4" s="1" t="s">
        <v>76</v>
      </c>
      <c r="H4" s="1" t="s">
        <v>76</v>
      </c>
      <c r="L4" s="1" t="s">
        <v>76</v>
      </c>
      <c r="P4" s="1" t="s">
        <v>125</v>
      </c>
    </row>
    <row r="5" spans="1:16" ht="36.75" customHeight="1">
      <c r="A5" s="25" t="s">
        <v>103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3" customFormat="1" ht="25.5" customHeight="1">
      <c r="A7" s="30" t="s">
        <v>2</v>
      </c>
      <c r="B7" s="27" t="s">
        <v>4</v>
      </c>
      <c r="C7" s="28" t="s">
        <v>70</v>
      </c>
      <c r="D7" s="28" t="s">
        <v>71</v>
      </c>
      <c r="E7" s="28" t="s">
        <v>106</v>
      </c>
      <c r="F7" s="28" t="s">
        <v>104</v>
      </c>
      <c r="G7" s="28" t="s">
        <v>107</v>
      </c>
      <c r="H7" s="28" t="s">
        <v>105</v>
      </c>
      <c r="I7" s="28" t="s">
        <v>106</v>
      </c>
      <c r="J7" s="28" t="s">
        <v>120</v>
      </c>
      <c r="K7" s="28" t="s">
        <v>107</v>
      </c>
      <c r="L7" s="28" t="s">
        <v>121</v>
      </c>
      <c r="M7" s="28" t="s">
        <v>106</v>
      </c>
      <c r="N7" s="28" t="s">
        <v>120</v>
      </c>
      <c r="O7" s="28" t="s">
        <v>107</v>
      </c>
      <c r="P7" s="28" t="s">
        <v>121</v>
      </c>
    </row>
    <row r="8" spans="1:16" s="3" customFormat="1" ht="54" customHeight="1">
      <c r="A8" s="30"/>
      <c r="B8" s="2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s="3" customFormat="1" ht="15.75" customHeight="1">
      <c r="A9" s="4">
        <v>1</v>
      </c>
      <c r="B9" s="5">
        <v>2</v>
      </c>
      <c r="C9" s="5">
        <v>3</v>
      </c>
      <c r="D9" s="5">
        <v>4</v>
      </c>
      <c r="E9" s="5"/>
      <c r="F9" s="5">
        <v>3</v>
      </c>
      <c r="G9" s="5"/>
      <c r="H9" s="5">
        <v>4</v>
      </c>
      <c r="I9" s="5"/>
      <c r="J9" s="5">
        <v>3</v>
      </c>
      <c r="K9" s="5"/>
      <c r="L9" s="5">
        <v>4</v>
      </c>
      <c r="M9" s="5"/>
      <c r="N9" s="5">
        <v>3</v>
      </c>
      <c r="O9" s="5"/>
      <c r="P9" s="5">
        <v>4</v>
      </c>
    </row>
    <row r="10" spans="1:16" s="3" customFormat="1" ht="12.75">
      <c r="A10" s="6" t="s">
        <v>11</v>
      </c>
      <c r="B10" s="7" t="s">
        <v>12</v>
      </c>
      <c r="C10" s="24">
        <f aca="true" t="shared" si="0" ref="C10:H10">C11+C17+C52</f>
        <v>1647959000</v>
      </c>
      <c r="D10" s="8">
        <f t="shared" si="0"/>
        <v>1666982500</v>
      </c>
      <c r="E10" s="24">
        <f t="shared" si="0"/>
        <v>37375500</v>
      </c>
      <c r="F10" s="24">
        <f t="shared" si="0"/>
        <v>1685334500</v>
      </c>
      <c r="G10" s="8">
        <f t="shared" si="0"/>
        <v>39756700</v>
      </c>
      <c r="H10" s="8">
        <f t="shared" si="0"/>
        <v>1706739200</v>
      </c>
      <c r="I10" s="24">
        <f>I11+I17+I52</f>
        <v>3713000</v>
      </c>
      <c r="J10" s="8">
        <f>F10+I10</f>
        <v>1689047500</v>
      </c>
      <c r="K10" s="8">
        <f>K11+K17+K52</f>
        <v>7759500</v>
      </c>
      <c r="L10" s="8">
        <f>L11+L17+L52</f>
        <v>1714498700</v>
      </c>
      <c r="M10" s="24">
        <f>M11+M17+M52</f>
        <v>37049400</v>
      </c>
      <c r="N10" s="8">
        <f aca="true" t="shared" si="1" ref="N10:N15">J10+M10</f>
        <v>1726096900</v>
      </c>
      <c r="O10" s="24">
        <f>O11+O17+O52</f>
        <v>-652700</v>
      </c>
      <c r="P10" s="8">
        <f>L10+O10</f>
        <v>1713846000</v>
      </c>
    </row>
    <row r="11" spans="1:16" s="3" customFormat="1" ht="25.5">
      <c r="A11" s="9" t="s">
        <v>51</v>
      </c>
      <c r="B11" s="10" t="s">
        <v>3</v>
      </c>
      <c r="C11" s="8">
        <f>C12+C16</f>
        <v>449876000</v>
      </c>
      <c r="D11" s="8">
        <f>D12+D16</f>
        <v>468678000</v>
      </c>
      <c r="E11" s="8">
        <f>E12+E15+E16</f>
        <v>70546300</v>
      </c>
      <c r="F11" s="8">
        <f>F12+F15+F16</f>
        <v>520422300</v>
      </c>
      <c r="G11" s="8">
        <f>G12+G15+G16</f>
        <v>69835100</v>
      </c>
      <c r="H11" s="8">
        <f aca="true" t="shared" si="2" ref="H11:H26">D11+G11</f>
        <v>538513100</v>
      </c>
      <c r="I11" s="8">
        <f>I12+I15+I16</f>
        <v>3713000</v>
      </c>
      <c r="J11" s="8">
        <f aca="true" t="shared" si="3" ref="J11:J75">F11+I11</f>
        <v>524135300</v>
      </c>
      <c r="K11" s="8">
        <f>K12+K15+K16</f>
        <v>7759500</v>
      </c>
      <c r="L11" s="8">
        <f aca="true" t="shared" si="4" ref="L11:L16">H11+K11</f>
        <v>546272600</v>
      </c>
      <c r="M11" s="8">
        <f>M12+M15+M16</f>
        <v>0</v>
      </c>
      <c r="N11" s="8">
        <f t="shared" si="1"/>
        <v>524135300</v>
      </c>
      <c r="O11" s="8">
        <f>O12+O15+O16</f>
        <v>0</v>
      </c>
      <c r="P11" s="8">
        <f aca="true" t="shared" si="5" ref="P11:P16">L11+O11</f>
        <v>546272600</v>
      </c>
    </row>
    <row r="12" spans="1:16" s="3" customFormat="1" ht="52.5" customHeight="1">
      <c r="A12" s="9" t="s">
        <v>52</v>
      </c>
      <c r="B12" s="11" t="s">
        <v>60</v>
      </c>
      <c r="C12" s="12">
        <f>C13+C14</f>
        <v>18830000</v>
      </c>
      <c r="D12" s="12">
        <f>D13+D14</f>
        <v>20276000</v>
      </c>
      <c r="E12" s="12">
        <f>E13+E14</f>
        <v>0</v>
      </c>
      <c r="F12" s="12">
        <f>F13+F14</f>
        <v>18830000</v>
      </c>
      <c r="G12" s="12">
        <f>G13+G14</f>
        <v>0</v>
      </c>
      <c r="H12" s="12">
        <f t="shared" si="2"/>
        <v>20276000</v>
      </c>
      <c r="I12" s="12">
        <f>I13+I14</f>
        <v>0</v>
      </c>
      <c r="J12" s="12">
        <f t="shared" si="3"/>
        <v>18830000</v>
      </c>
      <c r="K12" s="12">
        <f>K13+K14</f>
        <v>0</v>
      </c>
      <c r="L12" s="12">
        <f t="shared" si="4"/>
        <v>20276000</v>
      </c>
      <c r="M12" s="12">
        <f>M13+M14</f>
        <v>0</v>
      </c>
      <c r="N12" s="12">
        <f t="shared" si="1"/>
        <v>18830000</v>
      </c>
      <c r="O12" s="12">
        <f>O13+O14</f>
        <v>0</v>
      </c>
      <c r="P12" s="12">
        <f t="shared" si="5"/>
        <v>20276000</v>
      </c>
    </row>
    <row r="13" spans="1:16" s="3" customFormat="1" ht="12.75">
      <c r="A13" s="9"/>
      <c r="B13" s="13" t="s">
        <v>14</v>
      </c>
      <c r="C13" s="12">
        <v>18830000</v>
      </c>
      <c r="D13" s="12">
        <v>20276000</v>
      </c>
      <c r="E13" s="12"/>
      <c r="F13" s="12">
        <f>C13+E13</f>
        <v>18830000</v>
      </c>
      <c r="G13" s="12"/>
      <c r="H13" s="12">
        <f t="shared" si="2"/>
        <v>20276000</v>
      </c>
      <c r="I13" s="12"/>
      <c r="J13" s="12">
        <f t="shared" si="3"/>
        <v>18830000</v>
      </c>
      <c r="K13" s="12"/>
      <c r="L13" s="12">
        <f t="shared" si="4"/>
        <v>20276000</v>
      </c>
      <c r="M13" s="12"/>
      <c r="N13" s="12">
        <f t="shared" si="1"/>
        <v>18830000</v>
      </c>
      <c r="O13" s="12"/>
      <c r="P13" s="12">
        <f t="shared" si="5"/>
        <v>20276000</v>
      </c>
    </row>
    <row r="14" spans="1:16" s="3" customFormat="1" ht="12.75" hidden="1">
      <c r="A14" s="9"/>
      <c r="B14" s="13" t="s">
        <v>15</v>
      </c>
      <c r="C14" s="12">
        <v>0</v>
      </c>
      <c r="D14" s="12">
        <v>0</v>
      </c>
      <c r="E14" s="12"/>
      <c r="F14" s="12"/>
      <c r="G14" s="12"/>
      <c r="H14" s="12">
        <f t="shared" si="2"/>
        <v>0</v>
      </c>
      <c r="I14" s="12"/>
      <c r="J14" s="12">
        <f t="shared" si="3"/>
        <v>0</v>
      </c>
      <c r="K14" s="12"/>
      <c r="L14" s="12">
        <f t="shared" si="4"/>
        <v>0</v>
      </c>
      <c r="M14" s="12"/>
      <c r="N14" s="12">
        <f t="shared" si="1"/>
        <v>0</v>
      </c>
      <c r="O14" s="12"/>
      <c r="P14" s="12">
        <f t="shared" si="5"/>
        <v>0</v>
      </c>
    </row>
    <row r="15" spans="1:16" s="3" customFormat="1" ht="50.25" customHeight="1">
      <c r="A15" s="9" t="s">
        <v>109</v>
      </c>
      <c r="B15" s="13" t="s">
        <v>110</v>
      </c>
      <c r="C15" s="12"/>
      <c r="D15" s="12"/>
      <c r="E15" s="12">
        <v>70546300</v>
      </c>
      <c r="F15" s="12">
        <v>70546300</v>
      </c>
      <c r="G15" s="12">
        <v>69835100</v>
      </c>
      <c r="H15" s="12">
        <f t="shared" si="2"/>
        <v>69835100</v>
      </c>
      <c r="I15" s="12">
        <v>3713000</v>
      </c>
      <c r="J15" s="12">
        <f t="shared" si="3"/>
        <v>74259300</v>
      </c>
      <c r="K15" s="12">
        <v>7759500</v>
      </c>
      <c r="L15" s="12">
        <f t="shared" si="4"/>
        <v>77594600</v>
      </c>
      <c r="M15" s="12"/>
      <c r="N15" s="12">
        <f t="shared" si="1"/>
        <v>74259300</v>
      </c>
      <c r="O15" s="12"/>
      <c r="P15" s="12">
        <f t="shared" si="5"/>
        <v>77594600</v>
      </c>
    </row>
    <row r="16" spans="1:16" s="3" customFormat="1" ht="51">
      <c r="A16" s="9" t="s">
        <v>53</v>
      </c>
      <c r="B16" s="13" t="s">
        <v>19</v>
      </c>
      <c r="C16" s="12">
        <v>431046000</v>
      </c>
      <c r="D16" s="12">
        <v>448402000</v>
      </c>
      <c r="E16" s="12"/>
      <c r="F16" s="12">
        <f>C16+E16</f>
        <v>431046000</v>
      </c>
      <c r="G16" s="12"/>
      <c r="H16" s="12">
        <f t="shared" si="2"/>
        <v>448402000</v>
      </c>
      <c r="I16" s="12"/>
      <c r="J16" s="12">
        <f t="shared" si="3"/>
        <v>431046000</v>
      </c>
      <c r="K16" s="12"/>
      <c r="L16" s="12">
        <f t="shared" si="4"/>
        <v>448402000</v>
      </c>
      <c r="M16" s="12"/>
      <c r="N16" s="12">
        <f aca="true" t="shared" si="6" ref="N16:N79">J16+M16</f>
        <v>431046000</v>
      </c>
      <c r="O16" s="12"/>
      <c r="P16" s="12">
        <f t="shared" si="5"/>
        <v>448402000</v>
      </c>
    </row>
    <row r="17" spans="1:16" s="3" customFormat="1" ht="25.5">
      <c r="A17" s="6" t="s">
        <v>54</v>
      </c>
      <c r="B17" s="14" t="s">
        <v>24</v>
      </c>
      <c r="C17" s="8">
        <f>C20+C24+C25</f>
        <v>188177400</v>
      </c>
      <c r="D17" s="8">
        <f>D20+D24+D25</f>
        <v>179669500</v>
      </c>
      <c r="E17" s="8">
        <f>E19+E20+E23+E24+E25</f>
        <v>-36511600</v>
      </c>
      <c r="F17" s="8">
        <f>F19+F20+F23+F24+F25</f>
        <v>151665800</v>
      </c>
      <c r="G17" s="8">
        <f>G19+G20+G23+G24+G25</f>
        <v>-33416500</v>
      </c>
      <c r="H17" s="8">
        <f>H19+H20+H23+H24+H25</f>
        <v>146253000</v>
      </c>
      <c r="I17" s="8">
        <f>I19+I20+I23+I24+I25+I18</f>
        <v>0</v>
      </c>
      <c r="J17" s="8">
        <f>J19+J20+J23+J24+J25+J18</f>
        <v>151665800</v>
      </c>
      <c r="K17" s="8">
        <f>K19+K20+K23+K24+K25+K18</f>
        <v>0</v>
      </c>
      <c r="L17" s="8">
        <f>L19+L20+L23+L24+L25+L18</f>
        <v>146253000</v>
      </c>
      <c r="M17" s="8">
        <f>M19+M20+M23+M24+M25+M18</f>
        <v>37049400</v>
      </c>
      <c r="N17" s="8">
        <f t="shared" si="6"/>
        <v>188715200</v>
      </c>
      <c r="O17" s="8">
        <f>O19+O20+O23+O24+O25+O18</f>
        <v>-652700</v>
      </c>
      <c r="P17" s="8">
        <f>P19+P20+P23+P24+P25+P18</f>
        <v>145600300</v>
      </c>
    </row>
    <row r="18" spans="1:16" s="3" customFormat="1" ht="85.5" customHeight="1">
      <c r="A18" s="9" t="s">
        <v>122</v>
      </c>
      <c r="B18" s="13" t="s">
        <v>123</v>
      </c>
      <c r="C18" s="8"/>
      <c r="D18" s="8"/>
      <c r="E18" s="8"/>
      <c r="F18" s="8"/>
      <c r="G18" s="8"/>
      <c r="H18" s="8"/>
      <c r="I18" s="12">
        <v>29325600</v>
      </c>
      <c r="J18" s="12">
        <f t="shared" si="3"/>
        <v>29325600</v>
      </c>
      <c r="K18" s="12">
        <v>24447300</v>
      </c>
      <c r="L18" s="12">
        <f>H18+K18</f>
        <v>24447300</v>
      </c>
      <c r="M18" s="12"/>
      <c r="N18" s="12">
        <f t="shared" si="6"/>
        <v>29325600</v>
      </c>
      <c r="O18" s="12"/>
      <c r="P18" s="12">
        <f>L18+O18</f>
        <v>24447300</v>
      </c>
    </row>
    <row r="19" spans="1:16" s="3" customFormat="1" ht="61.5" customHeight="1">
      <c r="A19" s="9" t="s">
        <v>117</v>
      </c>
      <c r="B19" s="13" t="s">
        <v>116</v>
      </c>
      <c r="C19" s="8"/>
      <c r="D19" s="8"/>
      <c r="E19" s="12">
        <v>6763600</v>
      </c>
      <c r="F19" s="12">
        <v>6763600</v>
      </c>
      <c r="G19" s="12">
        <v>8645300</v>
      </c>
      <c r="H19" s="12">
        <v>8645300</v>
      </c>
      <c r="I19" s="12"/>
      <c r="J19" s="12">
        <f t="shared" si="3"/>
        <v>6763600</v>
      </c>
      <c r="K19" s="12"/>
      <c r="L19" s="12">
        <v>8645300</v>
      </c>
      <c r="M19" s="12"/>
      <c r="N19" s="12">
        <f t="shared" si="6"/>
        <v>6763600</v>
      </c>
      <c r="O19" s="12"/>
      <c r="P19" s="12">
        <v>8645300</v>
      </c>
    </row>
    <row r="20" spans="1:16" s="3" customFormat="1" ht="38.25">
      <c r="A20" s="9" t="s">
        <v>112</v>
      </c>
      <c r="B20" s="13" t="s">
        <v>78</v>
      </c>
      <c r="C20" s="12">
        <v>4100</v>
      </c>
      <c r="D20" s="12">
        <v>4300</v>
      </c>
      <c r="E20" s="12">
        <f>SUM(E21:E22)</f>
        <v>1015100</v>
      </c>
      <c r="F20" s="12">
        <f>C20+E20</f>
        <v>1019200</v>
      </c>
      <c r="G20" s="12">
        <f>G22</f>
        <v>-4300</v>
      </c>
      <c r="H20" s="12">
        <f t="shared" si="2"/>
        <v>0</v>
      </c>
      <c r="I20" s="12"/>
      <c r="J20" s="12">
        <f>F20+I20</f>
        <v>1019200</v>
      </c>
      <c r="K20" s="12"/>
      <c r="L20" s="12">
        <f>H20+K20</f>
        <v>0</v>
      </c>
      <c r="M20" s="12"/>
      <c r="N20" s="12">
        <f t="shared" si="6"/>
        <v>1019200</v>
      </c>
      <c r="O20" s="12"/>
      <c r="P20" s="12">
        <f>L20+O20</f>
        <v>0</v>
      </c>
    </row>
    <row r="21" spans="1:16" s="3" customFormat="1" ht="63.75">
      <c r="A21" s="9"/>
      <c r="B21" s="16" t="s">
        <v>86</v>
      </c>
      <c r="C21" s="12"/>
      <c r="D21" s="12"/>
      <c r="E21" s="12">
        <v>1019200</v>
      </c>
      <c r="F21" s="12">
        <f>C21+E21</f>
        <v>1019200</v>
      </c>
      <c r="G21" s="12">
        <v>0</v>
      </c>
      <c r="H21" s="12">
        <v>0</v>
      </c>
      <c r="I21" s="12"/>
      <c r="J21" s="12">
        <f t="shared" si="3"/>
        <v>1019200</v>
      </c>
      <c r="K21" s="12">
        <v>0</v>
      </c>
      <c r="L21" s="12">
        <v>0</v>
      </c>
      <c r="M21" s="12"/>
      <c r="N21" s="12">
        <f t="shared" si="6"/>
        <v>1019200</v>
      </c>
      <c r="O21" s="12">
        <v>0</v>
      </c>
      <c r="P21" s="12">
        <v>0</v>
      </c>
    </row>
    <row r="22" spans="1:16" s="3" customFormat="1" ht="25.5">
      <c r="A22" s="9"/>
      <c r="B22" s="15" t="s">
        <v>79</v>
      </c>
      <c r="C22" s="12">
        <v>4100</v>
      </c>
      <c r="D22" s="12">
        <v>4300</v>
      </c>
      <c r="E22" s="12">
        <v>-4100</v>
      </c>
      <c r="F22" s="12">
        <f>C22+E22</f>
        <v>0</v>
      </c>
      <c r="G22" s="12">
        <v>-4300</v>
      </c>
      <c r="H22" s="12">
        <f t="shared" si="2"/>
        <v>0</v>
      </c>
      <c r="I22" s="12"/>
      <c r="J22" s="12">
        <f t="shared" si="3"/>
        <v>0</v>
      </c>
      <c r="K22" s="12"/>
      <c r="L22" s="12">
        <f aca="true" t="shared" si="7" ref="L22:L27">H22+K22</f>
        <v>0</v>
      </c>
      <c r="M22" s="12"/>
      <c r="N22" s="12">
        <f t="shared" si="6"/>
        <v>0</v>
      </c>
      <c r="O22" s="12"/>
      <c r="P22" s="12">
        <f aca="true" t="shared" si="8" ref="P22:P27">L22+O22</f>
        <v>0</v>
      </c>
    </row>
    <row r="23" spans="1:16" s="3" customFormat="1" ht="38.25">
      <c r="A23" s="9" t="s">
        <v>113</v>
      </c>
      <c r="B23" s="16" t="s">
        <v>114</v>
      </c>
      <c r="C23" s="12"/>
      <c r="D23" s="12"/>
      <c r="E23" s="12">
        <v>8657300</v>
      </c>
      <c r="F23" s="12">
        <f>C23+E23</f>
        <v>8657300</v>
      </c>
      <c r="G23" s="12">
        <v>8615500</v>
      </c>
      <c r="H23" s="12">
        <f t="shared" si="2"/>
        <v>8615500</v>
      </c>
      <c r="I23" s="12"/>
      <c r="J23" s="12">
        <f t="shared" si="3"/>
        <v>8657300</v>
      </c>
      <c r="K23" s="12"/>
      <c r="L23" s="12">
        <f t="shared" si="7"/>
        <v>8615500</v>
      </c>
      <c r="M23" s="12"/>
      <c r="N23" s="12">
        <f t="shared" si="6"/>
        <v>8657300</v>
      </c>
      <c r="O23" s="12"/>
      <c r="P23" s="12">
        <f t="shared" si="8"/>
        <v>8615500</v>
      </c>
    </row>
    <row r="24" spans="1:16" s="3" customFormat="1" ht="51">
      <c r="A24" s="9" t="s">
        <v>61</v>
      </c>
      <c r="B24" s="13" t="s">
        <v>62</v>
      </c>
      <c r="C24" s="12">
        <v>2353600</v>
      </c>
      <c r="D24" s="12">
        <v>2678800</v>
      </c>
      <c r="E24" s="12">
        <f>F24-C24</f>
        <v>17299500</v>
      </c>
      <c r="F24" s="12">
        <v>19653100</v>
      </c>
      <c r="G24" s="12">
        <v>17886600</v>
      </c>
      <c r="H24" s="12">
        <f t="shared" si="2"/>
        <v>20565400</v>
      </c>
      <c r="I24" s="12"/>
      <c r="J24" s="12">
        <f t="shared" si="3"/>
        <v>19653100</v>
      </c>
      <c r="K24" s="12"/>
      <c r="L24" s="12">
        <f t="shared" si="7"/>
        <v>20565400</v>
      </c>
      <c r="M24" s="12">
        <f>1507900+36182200</f>
        <v>37690100</v>
      </c>
      <c r="N24" s="12">
        <f t="shared" si="6"/>
        <v>57343200</v>
      </c>
      <c r="O24" s="12"/>
      <c r="P24" s="12">
        <f t="shared" si="8"/>
        <v>20565400</v>
      </c>
    </row>
    <row r="25" spans="1:16" s="3" customFormat="1" ht="15" customHeight="1">
      <c r="A25" s="9" t="s">
        <v>55</v>
      </c>
      <c r="B25" s="11" t="s">
        <v>10</v>
      </c>
      <c r="C25" s="12">
        <f>C26+C27+C30+C31+C32+C33+C34+C35+C36+C38+C39+C40+C42+C44+C45+C46+C47+C49+C50+C41+C37+C43+C48+C51</f>
        <v>185819700</v>
      </c>
      <c r="D25" s="12">
        <f>D26+D27+D30+D31+D32+D33+D34+D35+D36+D38+D39+D40+D42+D44+D45+D46+D47+D49+D50+D41+D37+D43+D48+D51</f>
        <v>176986400</v>
      </c>
      <c r="E25" s="12">
        <f>SUM(E26:E51)</f>
        <v>-70247100</v>
      </c>
      <c r="F25" s="12">
        <f>C25+E25</f>
        <v>115572600</v>
      </c>
      <c r="G25" s="12">
        <f>SUM(G26:G51)</f>
        <v>-68559600</v>
      </c>
      <c r="H25" s="12">
        <f t="shared" si="2"/>
        <v>108426800</v>
      </c>
      <c r="I25" s="12">
        <f>SUM(I26:I51)</f>
        <v>-29325600</v>
      </c>
      <c r="J25" s="12">
        <f t="shared" si="3"/>
        <v>86247000</v>
      </c>
      <c r="K25" s="12">
        <f>SUM(K26:K51)</f>
        <v>-24447300</v>
      </c>
      <c r="L25" s="12">
        <f t="shared" si="7"/>
        <v>83979500</v>
      </c>
      <c r="M25" s="12">
        <f>SUM(M26:M51)</f>
        <v>-640700</v>
      </c>
      <c r="N25" s="12">
        <f t="shared" si="6"/>
        <v>85606300</v>
      </c>
      <c r="O25" s="12">
        <f>SUM(O26:O51)</f>
        <v>-652700</v>
      </c>
      <c r="P25" s="12">
        <f t="shared" si="8"/>
        <v>83326800</v>
      </c>
    </row>
    <row r="26" spans="1:16" s="3" customFormat="1" ht="38.25">
      <c r="A26" s="9"/>
      <c r="B26" s="15" t="s">
        <v>80</v>
      </c>
      <c r="C26" s="12">
        <v>12153000</v>
      </c>
      <c r="D26" s="12">
        <v>12153000</v>
      </c>
      <c r="E26" s="12"/>
      <c r="F26" s="12">
        <f>C26+E26</f>
        <v>12153000</v>
      </c>
      <c r="G26" s="12"/>
      <c r="H26" s="12">
        <f t="shared" si="2"/>
        <v>12153000</v>
      </c>
      <c r="I26" s="12"/>
      <c r="J26" s="12">
        <f t="shared" si="3"/>
        <v>12153000</v>
      </c>
      <c r="K26" s="12"/>
      <c r="L26" s="12">
        <f t="shared" si="7"/>
        <v>12153000</v>
      </c>
      <c r="M26" s="12"/>
      <c r="N26" s="12">
        <f t="shared" si="6"/>
        <v>12153000</v>
      </c>
      <c r="O26" s="12"/>
      <c r="P26" s="12">
        <f t="shared" si="8"/>
        <v>12153000</v>
      </c>
    </row>
    <row r="27" spans="1:16" s="3" customFormat="1" ht="82.5" customHeight="1">
      <c r="A27" s="9"/>
      <c r="B27" s="16" t="s">
        <v>27</v>
      </c>
      <c r="C27" s="12">
        <v>70546300</v>
      </c>
      <c r="D27" s="12">
        <v>69835100</v>
      </c>
      <c r="E27" s="12">
        <v>-70546300</v>
      </c>
      <c r="F27" s="12">
        <v>0</v>
      </c>
      <c r="G27" s="12">
        <v>-69835100</v>
      </c>
      <c r="H27" s="12">
        <f aca="true" t="shared" si="9" ref="H27:H51">D27+G27</f>
        <v>0</v>
      </c>
      <c r="I27" s="12"/>
      <c r="J27" s="12">
        <f t="shared" si="3"/>
        <v>0</v>
      </c>
      <c r="K27" s="12"/>
      <c r="L27" s="12">
        <f t="shared" si="7"/>
        <v>0</v>
      </c>
      <c r="M27" s="12"/>
      <c r="N27" s="12">
        <f t="shared" si="6"/>
        <v>0</v>
      </c>
      <c r="O27" s="12"/>
      <c r="P27" s="12">
        <f t="shared" si="8"/>
        <v>0</v>
      </c>
    </row>
    <row r="28" spans="1:16" s="3" customFormat="1" ht="54" customHeight="1">
      <c r="A28" s="9"/>
      <c r="B28" s="16" t="s">
        <v>111</v>
      </c>
      <c r="C28" s="12"/>
      <c r="D28" s="12"/>
      <c r="E28" s="12">
        <v>1000000</v>
      </c>
      <c r="F28" s="12">
        <f>C28+E28</f>
        <v>1000000</v>
      </c>
      <c r="G28" s="12">
        <v>1000000</v>
      </c>
      <c r="H28" s="12">
        <f>D28+G28</f>
        <v>1000000</v>
      </c>
      <c r="I28" s="12"/>
      <c r="J28" s="12">
        <f t="shared" si="3"/>
        <v>1000000</v>
      </c>
      <c r="K28" s="12"/>
      <c r="L28" s="12">
        <f>H28+K28</f>
        <v>1000000</v>
      </c>
      <c r="M28" s="12"/>
      <c r="N28" s="12">
        <f t="shared" si="6"/>
        <v>1000000</v>
      </c>
      <c r="O28" s="12"/>
      <c r="P28" s="12">
        <f>L28+O28</f>
        <v>1000000</v>
      </c>
    </row>
    <row r="29" spans="1:16" s="3" customFormat="1" ht="38.25" customHeight="1">
      <c r="A29" s="9"/>
      <c r="B29" s="15" t="s">
        <v>108</v>
      </c>
      <c r="C29" s="12"/>
      <c r="D29" s="12"/>
      <c r="E29" s="12">
        <v>225000</v>
      </c>
      <c r="F29" s="12">
        <f>C29+E29</f>
        <v>225000</v>
      </c>
      <c r="G29" s="12">
        <v>225000</v>
      </c>
      <c r="H29" s="12">
        <f t="shared" si="9"/>
        <v>225000</v>
      </c>
      <c r="I29" s="12"/>
      <c r="J29" s="12">
        <f t="shared" si="3"/>
        <v>225000</v>
      </c>
      <c r="K29" s="12"/>
      <c r="L29" s="12">
        <f aca="true" t="shared" si="10" ref="L29:L51">H29+K29</f>
        <v>225000</v>
      </c>
      <c r="M29" s="12"/>
      <c r="N29" s="12">
        <f t="shared" si="6"/>
        <v>225000</v>
      </c>
      <c r="O29" s="12"/>
      <c r="P29" s="12">
        <f aca="true" t="shared" si="11" ref="P29:P51">L29+O29</f>
        <v>225000</v>
      </c>
    </row>
    <row r="30" spans="1:16" s="3" customFormat="1" ht="64.5" customHeight="1">
      <c r="A30" s="9"/>
      <c r="B30" s="16" t="s">
        <v>81</v>
      </c>
      <c r="C30" s="12">
        <v>10800000</v>
      </c>
      <c r="D30" s="12">
        <v>10800000</v>
      </c>
      <c r="E30" s="12"/>
      <c r="F30" s="12">
        <f>C30+E30</f>
        <v>10800000</v>
      </c>
      <c r="G30" s="12"/>
      <c r="H30" s="12">
        <f t="shared" si="9"/>
        <v>10800000</v>
      </c>
      <c r="I30" s="12"/>
      <c r="J30" s="12">
        <f t="shared" si="3"/>
        <v>10800000</v>
      </c>
      <c r="K30" s="12"/>
      <c r="L30" s="12">
        <f t="shared" si="10"/>
        <v>10800000</v>
      </c>
      <c r="M30" s="12"/>
      <c r="N30" s="12">
        <f t="shared" si="6"/>
        <v>10800000</v>
      </c>
      <c r="O30" s="12"/>
      <c r="P30" s="12">
        <f t="shared" si="11"/>
        <v>10800000</v>
      </c>
    </row>
    <row r="31" spans="1:16" s="3" customFormat="1" ht="45" customHeight="1">
      <c r="A31" s="9"/>
      <c r="B31" s="16" t="s">
        <v>101</v>
      </c>
      <c r="C31" s="12">
        <v>352300</v>
      </c>
      <c r="D31" s="12">
        <v>352300</v>
      </c>
      <c r="E31" s="12"/>
      <c r="F31" s="12">
        <f>C31+E31</f>
        <v>352300</v>
      </c>
      <c r="G31" s="12"/>
      <c r="H31" s="12">
        <f t="shared" si="9"/>
        <v>352300</v>
      </c>
      <c r="I31" s="12"/>
      <c r="J31" s="12">
        <f t="shared" si="3"/>
        <v>352300</v>
      </c>
      <c r="K31" s="12"/>
      <c r="L31" s="12">
        <f t="shared" si="10"/>
        <v>352300</v>
      </c>
      <c r="M31" s="12"/>
      <c r="N31" s="12">
        <f t="shared" si="6"/>
        <v>352300</v>
      </c>
      <c r="O31" s="12"/>
      <c r="P31" s="12">
        <f t="shared" si="11"/>
        <v>352300</v>
      </c>
    </row>
    <row r="32" spans="1:16" s="3" customFormat="1" ht="47.25" customHeight="1">
      <c r="A32" s="9"/>
      <c r="B32" s="16" t="s">
        <v>63</v>
      </c>
      <c r="C32" s="12">
        <v>816700</v>
      </c>
      <c r="D32" s="12">
        <v>795500</v>
      </c>
      <c r="E32" s="12"/>
      <c r="F32" s="12">
        <f aca="true" t="shared" si="12" ref="F32:F42">C32+E32</f>
        <v>816700</v>
      </c>
      <c r="G32" s="12"/>
      <c r="H32" s="12">
        <f t="shared" si="9"/>
        <v>795500</v>
      </c>
      <c r="I32" s="12"/>
      <c r="J32" s="12">
        <f t="shared" si="3"/>
        <v>816700</v>
      </c>
      <c r="K32" s="12"/>
      <c r="L32" s="12">
        <f t="shared" si="10"/>
        <v>795500</v>
      </c>
      <c r="M32" s="12"/>
      <c r="N32" s="12">
        <f t="shared" si="6"/>
        <v>816700</v>
      </c>
      <c r="O32" s="12"/>
      <c r="P32" s="12">
        <f t="shared" si="11"/>
        <v>795500</v>
      </c>
    </row>
    <row r="33" spans="1:16" s="3" customFormat="1" ht="58.5" customHeight="1">
      <c r="A33" s="9"/>
      <c r="B33" s="16" t="s">
        <v>102</v>
      </c>
      <c r="C33" s="12">
        <v>352200</v>
      </c>
      <c r="D33" s="12">
        <v>352200</v>
      </c>
      <c r="E33" s="12"/>
      <c r="F33" s="12">
        <f t="shared" si="12"/>
        <v>352200</v>
      </c>
      <c r="G33" s="12"/>
      <c r="H33" s="12">
        <f t="shared" si="9"/>
        <v>352200</v>
      </c>
      <c r="I33" s="12"/>
      <c r="J33" s="12">
        <f t="shared" si="3"/>
        <v>352200</v>
      </c>
      <c r="K33" s="12"/>
      <c r="L33" s="12">
        <f t="shared" si="10"/>
        <v>352200</v>
      </c>
      <c r="M33" s="12"/>
      <c r="N33" s="12">
        <f t="shared" si="6"/>
        <v>352200</v>
      </c>
      <c r="O33" s="12"/>
      <c r="P33" s="12">
        <f t="shared" si="11"/>
        <v>352200</v>
      </c>
    </row>
    <row r="34" spans="1:16" s="3" customFormat="1" ht="51">
      <c r="A34" s="9"/>
      <c r="B34" s="17" t="s">
        <v>82</v>
      </c>
      <c r="C34" s="12">
        <v>176100</v>
      </c>
      <c r="D34" s="12">
        <v>176100</v>
      </c>
      <c r="E34" s="12"/>
      <c r="F34" s="12">
        <f t="shared" si="12"/>
        <v>176100</v>
      </c>
      <c r="G34" s="12"/>
      <c r="H34" s="12">
        <f t="shared" si="9"/>
        <v>176100</v>
      </c>
      <c r="I34" s="12"/>
      <c r="J34" s="12">
        <f t="shared" si="3"/>
        <v>176100</v>
      </c>
      <c r="K34" s="12"/>
      <c r="L34" s="12">
        <f t="shared" si="10"/>
        <v>176100</v>
      </c>
      <c r="M34" s="12"/>
      <c r="N34" s="12">
        <f t="shared" si="6"/>
        <v>176100</v>
      </c>
      <c r="O34" s="12"/>
      <c r="P34" s="12">
        <f t="shared" si="11"/>
        <v>176100</v>
      </c>
    </row>
    <row r="35" spans="1:16" s="3" customFormat="1" ht="25.5">
      <c r="A35" s="9"/>
      <c r="B35" s="16" t="s">
        <v>34</v>
      </c>
      <c r="C35" s="12">
        <v>254900</v>
      </c>
      <c r="D35" s="12">
        <v>254900</v>
      </c>
      <c r="E35" s="12"/>
      <c r="F35" s="12">
        <f t="shared" si="12"/>
        <v>254900</v>
      </c>
      <c r="G35" s="12"/>
      <c r="H35" s="12">
        <f t="shared" si="9"/>
        <v>254900</v>
      </c>
      <c r="I35" s="12"/>
      <c r="J35" s="12">
        <f t="shared" si="3"/>
        <v>254900</v>
      </c>
      <c r="K35" s="12"/>
      <c r="L35" s="12">
        <f t="shared" si="10"/>
        <v>254900</v>
      </c>
      <c r="M35" s="12"/>
      <c r="N35" s="12">
        <f t="shared" si="6"/>
        <v>254900</v>
      </c>
      <c r="O35" s="12"/>
      <c r="P35" s="12">
        <f t="shared" si="11"/>
        <v>254900</v>
      </c>
    </row>
    <row r="36" spans="1:16" s="3" customFormat="1" ht="89.25">
      <c r="A36" s="9"/>
      <c r="B36" s="16" t="s">
        <v>83</v>
      </c>
      <c r="C36" s="12">
        <v>717300</v>
      </c>
      <c r="D36" s="12">
        <v>717300</v>
      </c>
      <c r="E36" s="12"/>
      <c r="F36" s="12">
        <f t="shared" si="12"/>
        <v>717300</v>
      </c>
      <c r="G36" s="12"/>
      <c r="H36" s="12">
        <f t="shared" si="9"/>
        <v>717300</v>
      </c>
      <c r="I36" s="12"/>
      <c r="J36" s="12">
        <f t="shared" si="3"/>
        <v>717300</v>
      </c>
      <c r="K36" s="12"/>
      <c r="L36" s="12">
        <f t="shared" si="10"/>
        <v>717300</v>
      </c>
      <c r="M36" s="12"/>
      <c r="N36" s="12">
        <f t="shared" si="6"/>
        <v>717300</v>
      </c>
      <c r="O36" s="12"/>
      <c r="P36" s="12">
        <f t="shared" si="11"/>
        <v>717300</v>
      </c>
    </row>
    <row r="37" spans="1:16" s="3" customFormat="1" ht="51">
      <c r="A37" s="9"/>
      <c r="B37" s="16" t="s">
        <v>84</v>
      </c>
      <c r="C37" s="12">
        <v>3060200</v>
      </c>
      <c r="D37" s="12">
        <v>0</v>
      </c>
      <c r="E37" s="12"/>
      <c r="F37" s="12">
        <f t="shared" si="12"/>
        <v>3060200</v>
      </c>
      <c r="G37" s="12"/>
      <c r="H37" s="12">
        <f t="shared" si="9"/>
        <v>0</v>
      </c>
      <c r="I37" s="12"/>
      <c r="J37" s="12">
        <f t="shared" si="3"/>
        <v>3060200</v>
      </c>
      <c r="K37" s="12"/>
      <c r="L37" s="12">
        <f t="shared" si="10"/>
        <v>0</v>
      </c>
      <c r="M37" s="12"/>
      <c r="N37" s="12">
        <f t="shared" si="6"/>
        <v>3060200</v>
      </c>
      <c r="O37" s="12"/>
      <c r="P37" s="12">
        <f t="shared" si="11"/>
        <v>0</v>
      </c>
    </row>
    <row r="38" spans="1:16" s="3" customFormat="1" ht="63.75" customHeight="1">
      <c r="A38" s="9"/>
      <c r="B38" s="16" t="s">
        <v>35</v>
      </c>
      <c r="C38" s="12">
        <v>1115000</v>
      </c>
      <c r="D38" s="12">
        <v>1115000</v>
      </c>
      <c r="E38" s="12"/>
      <c r="F38" s="12">
        <f t="shared" si="12"/>
        <v>1115000</v>
      </c>
      <c r="G38" s="12"/>
      <c r="H38" s="12">
        <f t="shared" si="9"/>
        <v>1115000</v>
      </c>
      <c r="I38" s="12"/>
      <c r="J38" s="12">
        <f t="shared" si="3"/>
        <v>1115000</v>
      </c>
      <c r="K38" s="12"/>
      <c r="L38" s="12">
        <f t="shared" si="10"/>
        <v>1115000</v>
      </c>
      <c r="M38" s="12"/>
      <c r="N38" s="12">
        <f t="shared" si="6"/>
        <v>1115000</v>
      </c>
      <c r="O38" s="12"/>
      <c r="P38" s="12">
        <f t="shared" si="11"/>
        <v>1115000</v>
      </c>
    </row>
    <row r="39" spans="1:16" s="3" customFormat="1" ht="20.25" customHeight="1">
      <c r="A39" s="9"/>
      <c r="B39" s="18" t="s">
        <v>85</v>
      </c>
      <c r="C39" s="12">
        <v>9022800</v>
      </c>
      <c r="D39" s="12">
        <v>9022800</v>
      </c>
      <c r="E39" s="12"/>
      <c r="F39" s="12">
        <f t="shared" si="12"/>
        <v>9022800</v>
      </c>
      <c r="G39" s="12"/>
      <c r="H39" s="12">
        <f t="shared" si="9"/>
        <v>9022800</v>
      </c>
      <c r="I39" s="12"/>
      <c r="J39" s="12">
        <f t="shared" si="3"/>
        <v>9022800</v>
      </c>
      <c r="K39" s="12"/>
      <c r="L39" s="12">
        <f t="shared" si="10"/>
        <v>9022800</v>
      </c>
      <c r="M39" s="12"/>
      <c r="N39" s="12">
        <f t="shared" si="6"/>
        <v>9022800</v>
      </c>
      <c r="O39" s="12"/>
      <c r="P39" s="12">
        <f t="shared" si="11"/>
        <v>9022800</v>
      </c>
    </row>
    <row r="40" spans="1:16" s="3" customFormat="1" ht="45.75" customHeight="1">
      <c r="A40" s="9"/>
      <c r="B40" s="18" t="s">
        <v>37</v>
      </c>
      <c r="C40" s="12">
        <v>29325600</v>
      </c>
      <c r="D40" s="12">
        <v>24447300</v>
      </c>
      <c r="E40" s="12"/>
      <c r="F40" s="12">
        <f t="shared" si="12"/>
        <v>29325600</v>
      </c>
      <c r="G40" s="12"/>
      <c r="H40" s="12">
        <f t="shared" si="9"/>
        <v>24447300</v>
      </c>
      <c r="I40" s="12">
        <v>-29325600</v>
      </c>
      <c r="J40" s="12">
        <f t="shared" si="3"/>
        <v>0</v>
      </c>
      <c r="K40" s="12">
        <v>-24447300</v>
      </c>
      <c r="L40" s="12">
        <f t="shared" si="10"/>
        <v>0</v>
      </c>
      <c r="M40" s="12"/>
      <c r="N40" s="12">
        <f t="shared" si="6"/>
        <v>0</v>
      </c>
      <c r="O40" s="12"/>
      <c r="P40" s="12">
        <f t="shared" si="11"/>
        <v>0</v>
      </c>
    </row>
    <row r="41" spans="1:16" s="3" customFormat="1" ht="45" customHeight="1">
      <c r="A41" s="9"/>
      <c r="B41" s="18" t="s">
        <v>64</v>
      </c>
      <c r="C41" s="12">
        <v>1837300</v>
      </c>
      <c r="D41" s="12">
        <v>1868500</v>
      </c>
      <c r="E41" s="12"/>
      <c r="F41" s="12">
        <f t="shared" si="12"/>
        <v>1837300</v>
      </c>
      <c r="G41" s="12"/>
      <c r="H41" s="12">
        <f t="shared" si="9"/>
        <v>1868500</v>
      </c>
      <c r="I41" s="12"/>
      <c r="J41" s="12">
        <f t="shared" si="3"/>
        <v>1837300</v>
      </c>
      <c r="K41" s="12"/>
      <c r="L41" s="12">
        <f t="shared" si="10"/>
        <v>1868500</v>
      </c>
      <c r="M41" s="12"/>
      <c r="N41" s="12">
        <f t="shared" si="6"/>
        <v>1837300</v>
      </c>
      <c r="O41" s="12"/>
      <c r="P41" s="12">
        <f t="shared" si="11"/>
        <v>1868500</v>
      </c>
    </row>
    <row r="42" spans="1:16" s="3" customFormat="1" ht="36.75" customHeight="1">
      <c r="A42" s="9"/>
      <c r="B42" s="16" t="s">
        <v>65</v>
      </c>
      <c r="C42" s="12">
        <v>2170400</v>
      </c>
      <c r="D42" s="12">
        <v>2143400</v>
      </c>
      <c r="E42" s="12"/>
      <c r="F42" s="12">
        <f t="shared" si="12"/>
        <v>2170400</v>
      </c>
      <c r="G42" s="12"/>
      <c r="H42" s="12">
        <f t="shared" si="9"/>
        <v>2143400</v>
      </c>
      <c r="I42" s="12"/>
      <c r="J42" s="12">
        <f t="shared" si="3"/>
        <v>2170400</v>
      </c>
      <c r="K42" s="12"/>
      <c r="L42" s="12">
        <f t="shared" si="10"/>
        <v>2143400</v>
      </c>
      <c r="M42" s="12"/>
      <c r="N42" s="12">
        <f t="shared" si="6"/>
        <v>2170400</v>
      </c>
      <c r="O42" s="12"/>
      <c r="P42" s="12">
        <f t="shared" si="11"/>
        <v>2143400</v>
      </c>
    </row>
    <row r="43" spans="1:16" s="3" customFormat="1" ht="68.25" customHeight="1">
      <c r="A43" s="9"/>
      <c r="B43" s="16" t="s">
        <v>86</v>
      </c>
      <c r="C43" s="12">
        <v>976300</v>
      </c>
      <c r="D43" s="12">
        <v>0</v>
      </c>
      <c r="E43" s="12">
        <f>42900-1019200</f>
        <v>-976300</v>
      </c>
      <c r="F43" s="12">
        <f aca="true" t="shared" si="13" ref="F43:F54">C43+E43</f>
        <v>0</v>
      </c>
      <c r="G43" s="12">
        <v>0</v>
      </c>
      <c r="H43" s="12">
        <f t="shared" si="9"/>
        <v>0</v>
      </c>
      <c r="I43" s="12"/>
      <c r="J43" s="12">
        <f t="shared" si="3"/>
        <v>0</v>
      </c>
      <c r="K43" s="12">
        <v>0</v>
      </c>
      <c r="L43" s="12">
        <f t="shared" si="10"/>
        <v>0</v>
      </c>
      <c r="M43" s="12"/>
      <c r="N43" s="12">
        <f t="shared" si="6"/>
        <v>0</v>
      </c>
      <c r="O43" s="12">
        <v>0</v>
      </c>
      <c r="P43" s="12">
        <f t="shared" si="11"/>
        <v>0</v>
      </c>
    </row>
    <row r="44" spans="1:16" s="3" customFormat="1" ht="90" customHeight="1">
      <c r="A44" s="9"/>
      <c r="B44" s="16" t="s">
        <v>59</v>
      </c>
      <c r="C44" s="12">
        <v>23255800</v>
      </c>
      <c r="D44" s="12">
        <v>23255800</v>
      </c>
      <c r="E44" s="12"/>
      <c r="F44" s="12">
        <f t="shared" si="13"/>
        <v>23255800</v>
      </c>
      <c r="G44" s="12"/>
      <c r="H44" s="12">
        <f t="shared" si="9"/>
        <v>23255800</v>
      </c>
      <c r="I44" s="12"/>
      <c r="J44" s="12">
        <f t="shared" si="3"/>
        <v>23255800</v>
      </c>
      <c r="K44" s="12"/>
      <c r="L44" s="12">
        <f t="shared" si="10"/>
        <v>23255800</v>
      </c>
      <c r="M44" s="12"/>
      <c r="N44" s="12">
        <f t="shared" si="6"/>
        <v>23255800</v>
      </c>
      <c r="O44" s="12"/>
      <c r="P44" s="12">
        <f t="shared" si="11"/>
        <v>23255800</v>
      </c>
    </row>
    <row r="45" spans="1:16" s="3" customFormat="1" ht="51">
      <c r="A45" s="9"/>
      <c r="B45" s="16" t="s">
        <v>66</v>
      </c>
      <c r="C45" s="12">
        <v>3874400</v>
      </c>
      <c r="D45" s="12">
        <v>3947100</v>
      </c>
      <c r="E45" s="12"/>
      <c r="F45" s="12">
        <f t="shared" si="13"/>
        <v>3874400</v>
      </c>
      <c r="G45" s="12">
        <v>0</v>
      </c>
      <c r="H45" s="12">
        <f t="shared" si="9"/>
        <v>3947100</v>
      </c>
      <c r="I45" s="12"/>
      <c r="J45" s="12">
        <f t="shared" si="3"/>
        <v>3874400</v>
      </c>
      <c r="K45" s="12"/>
      <c r="L45" s="12">
        <f t="shared" si="10"/>
        <v>3947100</v>
      </c>
      <c r="M45" s="12">
        <v>-640700</v>
      </c>
      <c r="N45" s="12">
        <f t="shared" si="6"/>
        <v>3233700</v>
      </c>
      <c r="O45" s="12">
        <v>-652700</v>
      </c>
      <c r="P45" s="12">
        <f t="shared" si="11"/>
        <v>3294400</v>
      </c>
    </row>
    <row r="46" spans="1:16" s="3" customFormat="1" ht="51">
      <c r="A46" s="9"/>
      <c r="B46" s="16" t="s">
        <v>67</v>
      </c>
      <c r="C46" s="12">
        <v>468100</v>
      </c>
      <c r="D46" s="12">
        <v>468100</v>
      </c>
      <c r="E46" s="12"/>
      <c r="F46" s="12">
        <f t="shared" si="13"/>
        <v>468100</v>
      </c>
      <c r="G46" s="12"/>
      <c r="H46" s="12">
        <f t="shared" si="9"/>
        <v>468100</v>
      </c>
      <c r="I46" s="12"/>
      <c r="J46" s="12">
        <f t="shared" si="3"/>
        <v>468100</v>
      </c>
      <c r="K46" s="12"/>
      <c r="L46" s="12">
        <f t="shared" si="10"/>
        <v>468100</v>
      </c>
      <c r="M46" s="12"/>
      <c r="N46" s="12">
        <f t="shared" si="6"/>
        <v>468100</v>
      </c>
      <c r="O46" s="12"/>
      <c r="P46" s="12">
        <f t="shared" si="11"/>
        <v>468100</v>
      </c>
    </row>
    <row r="47" spans="1:16" s="3" customFormat="1" ht="25.5">
      <c r="A47" s="9"/>
      <c r="B47" s="16" t="s">
        <v>57</v>
      </c>
      <c r="C47" s="12">
        <v>9904400</v>
      </c>
      <c r="D47" s="12">
        <v>9904400</v>
      </c>
      <c r="E47" s="12"/>
      <c r="F47" s="12">
        <f t="shared" si="13"/>
        <v>9904400</v>
      </c>
      <c r="G47" s="12"/>
      <c r="H47" s="12">
        <f t="shared" si="9"/>
        <v>9904400</v>
      </c>
      <c r="I47" s="12"/>
      <c r="J47" s="12">
        <f t="shared" si="3"/>
        <v>9904400</v>
      </c>
      <c r="K47" s="12"/>
      <c r="L47" s="12">
        <f t="shared" si="10"/>
        <v>9904400</v>
      </c>
      <c r="M47" s="12"/>
      <c r="N47" s="12">
        <f t="shared" si="6"/>
        <v>9904400</v>
      </c>
      <c r="O47" s="12"/>
      <c r="P47" s="12">
        <f t="shared" si="11"/>
        <v>9904400</v>
      </c>
    </row>
    <row r="48" spans="1:16" s="3" customFormat="1" ht="38.25">
      <c r="A48" s="9"/>
      <c r="B48" s="16" t="s">
        <v>72</v>
      </c>
      <c r="C48" s="12">
        <v>697600</v>
      </c>
      <c r="D48" s="12">
        <v>1129600</v>
      </c>
      <c r="E48" s="12"/>
      <c r="F48" s="12">
        <f t="shared" si="13"/>
        <v>697600</v>
      </c>
      <c r="G48" s="12"/>
      <c r="H48" s="12">
        <f t="shared" si="9"/>
        <v>1129600</v>
      </c>
      <c r="I48" s="12"/>
      <c r="J48" s="12">
        <f t="shared" si="3"/>
        <v>697600</v>
      </c>
      <c r="K48" s="12"/>
      <c r="L48" s="12">
        <f t="shared" si="10"/>
        <v>1129600</v>
      </c>
      <c r="M48" s="12"/>
      <c r="N48" s="12">
        <f t="shared" si="6"/>
        <v>697600</v>
      </c>
      <c r="O48" s="12"/>
      <c r="P48" s="12">
        <f t="shared" si="11"/>
        <v>1129600</v>
      </c>
    </row>
    <row r="49" spans="1:16" s="3" customFormat="1" ht="38.25">
      <c r="A49" s="9"/>
      <c r="B49" s="16" t="s">
        <v>68</v>
      </c>
      <c r="C49" s="12">
        <v>3640000</v>
      </c>
      <c r="D49" s="12">
        <v>3845000</v>
      </c>
      <c r="E49" s="12"/>
      <c r="F49" s="12">
        <f t="shared" si="13"/>
        <v>3640000</v>
      </c>
      <c r="G49" s="12"/>
      <c r="H49" s="12">
        <f t="shared" si="9"/>
        <v>3845000</v>
      </c>
      <c r="I49" s="12"/>
      <c r="J49" s="12">
        <f t="shared" si="3"/>
        <v>3640000</v>
      </c>
      <c r="K49" s="12"/>
      <c r="L49" s="12">
        <f t="shared" si="10"/>
        <v>3845000</v>
      </c>
      <c r="M49" s="12"/>
      <c r="N49" s="12">
        <f t="shared" si="6"/>
        <v>3640000</v>
      </c>
      <c r="O49" s="12"/>
      <c r="P49" s="12">
        <f t="shared" si="11"/>
        <v>3845000</v>
      </c>
    </row>
    <row r="50" spans="1:16" s="3" customFormat="1" ht="25.5">
      <c r="A50" s="9"/>
      <c r="B50" s="16" t="s">
        <v>58</v>
      </c>
      <c r="C50" s="12">
        <v>303000</v>
      </c>
      <c r="D50" s="12">
        <v>303000</v>
      </c>
      <c r="E50" s="12">
        <v>50500</v>
      </c>
      <c r="F50" s="12">
        <f t="shared" si="13"/>
        <v>353500</v>
      </c>
      <c r="G50" s="12">
        <v>50500</v>
      </c>
      <c r="H50" s="12">
        <f t="shared" si="9"/>
        <v>353500</v>
      </c>
      <c r="I50" s="12"/>
      <c r="J50" s="12">
        <f t="shared" si="3"/>
        <v>353500</v>
      </c>
      <c r="K50" s="12"/>
      <c r="L50" s="12">
        <f t="shared" si="10"/>
        <v>353500</v>
      </c>
      <c r="M50" s="12"/>
      <c r="N50" s="12">
        <f t="shared" si="6"/>
        <v>353500</v>
      </c>
      <c r="O50" s="12"/>
      <c r="P50" s="12">
        <f t="shared" si="11"/>
        <v>353500</v>
      </c>
    </row>
    <row r="51" spans="1:16" s="3" customFormat="1" ht="38.25">
      <c r="A51" s="9"/>
      <c r="B51" s="16" t="s">
        <v>73</v>
      </c>
      <c r="C51" s="12">
        <v>0</v>
      </c>
      <c r="D51" s="12">
        <v>100000</v>
      </c>
      <c r="E51" s="12"/>
      <c r="F51" s="12">
        <f t="shared" si="13"/>
        <v>0</v>
      </c>
      <c r="G51" s="12"/>
      <c r="H51" s="12">
        <f t="shared" si="9"/>
        <v>100000</v>
      </c>
      <c r="I51" s="12"/>
      <c r="J51" s="12">
        <f t="shared" si="3"/>
        <v>0</v>
      </c>
      <c r="K51" s="12"/>
      <c r="L51" s="12">
        <f t="shared" si="10"/>
        <v>100000</v>
      </c>
      <c r="M51" s="12"/>
      <c r="N51" s="12">
        <f t="shared" si="6"/>
        <v>0</v>
      </c>
      <c r="O51" s="12"/>
      <c r="P51" s="12">
        <f t="shared" si="11"/>
        <v>100000</v>
      </c>
    </row>
    <row r="52" spans="1:16" s="3" customFormat="1" ht="25.5">
      <c r="A52" s="6" t="s">
        <v>47</v>
      </c>
      <c r="B52" s="10" t="s">
        <v>8</v>
      </c>
      <c r="C52" s="8">
        <f>C53+C54+C55+C82+C83+C84+C85+C86+C87+C88+C89+C91+C92</f>
        <v>1009905600</v>
      </c>
      <c r="D52" s="8">
        <f>D53+D54+D55+D82+D83+D84+D85+D86+D87+D88+D89+D91+D92</f>
        <v>1018635000</v>
      </c>
      <c r="E52" s="8">
        <f>E53+E54+E55+E82+E83+E84+E85+E86+E87+E88+E89+E91+E92</f>
        <v>3340800</v>
      </c>
      <c r="F52" s="8">
        <f t="shared" si="13"/>
        <v>1013246400</v>
      </c>
      <c r="G52" s="8">
        <f>G53+G54+G55+G82+G83+G84+G85+G86+G87+G88+G89+G91+G92</f>
        <v>3338100</v>
      </c>
      <c r="H52" s="8">
        <f>D52+G52</f>
        <v>1021973100</v>
      </c>
      <c r="I52" s="8">
        <f>I53+I54+I55+I82+I83+I84+I85+I86+I87+I88+I89+I91+I92</f>
        <v>0</v>
      </c>
      <c r="J52" s="8">
        <f>J53+J54+J55+J82+J83+J84+J85+J86+J87+J88+J89+J90+J91+J92</f>
        <v>1013246400</v>
      </c>
      <c r="K52" s="8">
        <f>K53+K54+K55+K82+K83+K84+K85+K86+K87+K88+K89+K91+K92</f>
        <v>0</v>
      </c>
      <c r="L52" s="8">
        <f>L53+L54+L55+L82+L83+L84+L85+L86+L87+L88+L89+L90+L91+L92</f>
        <v>1021973100</v>
      </c>
      <c r="M52" s="8">
        <f>M53+M54+M55+M82+M83+M84+M85+M86+M87+M88+M89+M91+M92</f>
        <v>0</v>
      </c>
      <c r="N52" s="8">
        <f t="shared" si="6"/>
        <v>1013246400</v>
      </c>
      <c r="O52" s="8">
        <f>O53+O54+O55+O82+O83+O84+O85+O86+O87+O88+O89+O91+O92</f>
        <v>0</v>
      </c>
      <c r="P52" s="8">
        <f>P53+P54+P55+P82+P83+P84+P85+P86+P87+P88+P89+P90+P91+P92</f>
        <v>1021973100</v>
      </c>
    </row>
    <row r="53" spans="1:16" s="3" customFormat="1" ht="63.75">
      <c r="A53" s="9" t="s">
        <v>48</v>
      </c>
      <c r="B53" s="11" t="s">
        <v>87</v>
      </c>
      <c r="C53" s="12">
        <v>1327200</v>
      </c>
      <c r="D53" s="12">
        <v>1378900</v>
      </c>
      <c r="E53" s="12"/>
      <c r="F53" s="12">
        <f t="shared" si="13"/>
        <v>1327200</v>
      </c>
      <c r="G53" s="12"/>
      <c r="H53" s="12">
        <f>D53+G53</f>
        <v>1378900</v>
      </c>
      <c r="I53" s="12"/>
      <c r="J53" s="12">
        <f t="shared" si="3"/>
        <v>1327200</v>
      </c>
      <c r="K53" s="12"/>
      <c r="L53" s="12">
        <f>H53+K53</f>
        <v>1378900</v>
      </c>
      <c r="M53" s="12"/>
      <c r="N53" s="12">
        <f t="shared" si="6"/>
        <v>1327200</v>
      </c>
      <c r="O53" s="12"/>
      <c r="P53" s="12">
        <f>L53+O53</f>
        <v>1378900</v>
      </c>
    </row>
    <row r="54" spans="1:16" s="3" customFormat="1" ht="38.25">
      <c r="A54" s="9" t="s">
        <v>49</v>
      </c>
      <c r="B54" s="11" t="s">
        <v>33</v>
      </c>
      <c r="C54" s="12">
        <v>10453800</v>
      </c>
      <c r="D54" s="12">
        <v>10789100</v>
      </c>
      <c r="E54" s="12">
        <v>119400</v>
      </c>
      <c r="F54" s="12">
        <f t="shared" si="13"/>
        <v>10573200</v>
      </c>
      <c r="G54" s="12">
        <v>119400</v>
      </c>
      <c r="H54" s="12">
        <f aca="true" t="shared" si="14" ref="H54:H92">D54+G54</f>
        <v>10908500</v>
      </c>
      <c r="I54" s="12"/>
      <c r="J54" s="12">
        <f t="shared" si="3"/>
        <v>10573200</v>
      </c>
      <c r="K54" s="12"/>
      <c r="L54" s="12">
        <f aca="true" t="shared" si="15" ref="L54:L92">H54+K54</f>
        <v>10908500</v>
      </c>
      <c r="M54" s="12"/>
      <c r="N54" s="12">
        <f t="shared" si="6"/>
        <v>10573200</v>
      </c>
      <c r="O54" s="12"/>
      <c r="P54" s="12">
        <f>L54+O54</f>
        <v>10908500</v>
      </c>
    </row>
    <row r="55" spans="1:16" s="3" customFormat="1" ht="38.25">
      <c r="A55" s="9" t="s">
        <v>50</v>
      </c>
      <c r="B55" s="11" t="s">
        <v>7</v>
      </c>
      <c r="C55" s="12">
        <f>C57+C58+C59+C60+C61+C62+C63+C64+C65+C66+C67+C68+C69+C70+C71+C72+C73+C74+C75+C76+C77+C78+C79+C80+C81+C56</f>
        <v>896901200</v>
      </c>
      <c r="D55" s="12">
        <f>D57+D58+D59+D60+D61+D62+D63+D64+D65+D66+D67+D68+D69+D70+D71+D72+D73+D74+D75+D76+D77+D78+D79+D80+D81+D56</f>
        <v>903985300</v>
      </c>
      <c r="E55" s="12"/>
      <c r="F55" s="12">
        <f aca="true" t="shared" si="16" ref="F55:F60">C55+E55</f>
        <v>896901200</v>
      </c>
      <c r="G55" s="12"/>
      <c r="H55" s="12">
        <f t="shared" si="14"/>
        <v>903985300</v>
      </c>
      <c r="I55" s="12"/>
      <c r="J55" s="12">
        <f>SUM(J56:J81)</f>
        <v>889360900</v>
      </c>
      <c r="K55" s="12"/>
      <c r="L55" s="12">
        <f>SUM(L56:L81)</f>
        <v>896445000</v>
      </c>
      <c r="M55" s="12"/>
      <c r="N55" s="12">
        <f t="shared" si="6"/>
        <v>889360900</v>
      </c>
      <c r="O55" s="12"/>
      <c r="P55" s="12">
        <f>SUM(P56:P81)</f>
        <v>896445000</v>
      </c>
    </row>
    <row r="56" spans="1:16" s="3" customFormat="1" ht="51">
      <c r="A56" s="9"/>
      <c r="B56" s="13" t="s">
        <v>88</v>
      </c>
      <c r="C56" s="12">
        <v>27200</v>
      </c>
      <c r="D56" s="12">
        <v>27200</v>
      </c>
      <c r="E56" s="12"/>
      <c r="F56" s="12">
        <f t="shared" si="16"/>
        <v>27200</v>
      </c>
      <c r="G56" s="12"/>
      <c r="H56" s="12">
        <f t="shared" si="14"/>
        <v>27200</v>
      </c>
      <c r="I56" s="12"/>
      <c r="J56" s="12">
        <f t="shared" si="3"/>
        <v>27200</v>
      </c>
      <c r="K56" s="12"/>
      <c r="L56" s="12">
        <f t="shared" si="15"/>
        <v>27200</v>
      </c>
      <c r="M56" s="12"/>
      <c r="N56" s="12">
        <f t="shared" si="6"/>
        <v>27200</v>
      </c>
      <c r="O56" s="12"/>
      <c r="P56" s="12">
        <f aca="true" t="shared" si="17" ref="P56:P92">L56+O56</f>
        <v>27200</v>
      </c>
    </row>
    <row r="57" spans="1:16" s="3" customFormat="1" ht="57" customHeight="1">
      <c r="A57" s="9"/>
      <c r="B57" s="13" t="s">
        <v>89</v>
      </c>
      <c r="C57" s="12">
        <f>133700</f>
        <v>133700</v>
      </c>
      <c r="D57" s="12">
        <f>139000</f>
        <v>139000</v>
      </c>
      <c r="E57" s="12"/>
      <c r="F57" s="12">
        <f t="shared" si="16"/>
        <v>133700</v>
      </c>
      <c r="G57" s="12"/>
      <c r="H57" s="12">
        <f t="shared" si="14"/>
        <v>139000</v>
      </c>
      <c r="I57" s="12"/>
      <c r="J57" s="12">
        <f t="shared" si="3"/>
        <v>133700</v>
      </c>
      <c r="K57" s="12"/>
      <c r="L57" s="12">
        <f t="shared" si="15"/>
        <v>139000</v>
      </c>
      <c r="M57" s="12"/>
      <c r="N57" s="12">
        <f t="shared" si="6"/>
        <v>133700</v>
      </c>
      <c r="O57" s="12"/>
      <c r="P57" s="12">
        <f t="shared" si="17"/>
        <v>139000</v>
      </c>
    </row>
    <row r="58" spans="1:16" s="3" customFormat="1" ht="51">
      <c r="A58" s="9"/>
      <c r="B58" s="15" t="s">
        <v>90</v>
      </c>
      <c r="C58" s="12">
        <v>16798500</v>
      </c>
      <c r="D58" s="12">
        <v>16982600</v>
      </c>
      <c r="E58" s="12"/>
      <c r="F58" s="12">
        <f t="shared" si="16"/>
        <v>16798500</v>
      </c>
      <c r="G58" s="12"/>
      <c r="H58" s="12">
        <f t="shared" si="14"/>
        <v>16982600</v>
      </c>
      <c r="I58" s="12"/>
      <c r="J58" s="12">
        <f t="shared" si="3"/>
        <v>16798500</v>
      </c>
      <c r="K58" s="12"/>
      <c r="L58" s="12">
        <f t="shared" si="15"/>
        <v>16982600</v>
      </c>
      <c r="M58" s="12"/>
      <c r="N58" s="12">
        <f t="shared" si="6"/>
        <v>16798500</v>
      </c>
      <c r="O58" s="12"/>
      <c r="P58" s="12">
        <f t="shared" si="17"/>
        <v>16982600</v>
      </c>
    </row>
    <row r="59" spans="1:16" s="3" customFormat="1" ht="38.25">
      <c r="A59" s="9"/>
      <c r="B59" s="19" t="s">
        <v>91</v>
      </c>
      <c r="C59" s="12">
        <v>163572400</v>
      </c>
      <c r="D59" s="12">
        <v>170115300</v>
      </c>
      <c r="E59" s="12"/>
      <c r="F59" s="12">
        <f t="shared" si="16"/>
        <v>163572400</v>
      </c>
      <c r="G59" s="12"/>
      <c r="H59" s="12">
        <f t="shared" si="14"/>
        <v>170115300</v>
      </c>
      <c r="I59" s="12"/>
      <c r="J59" s="12">
        <f t="shared" si="3"/>
        <v>163572400</v>
      </c>
      <c r="K59" s="12"/>
      <c r="L59" s="12">
        <f t="shared" si="15"/>
        <v>170115300</v>
      </c>
      <c r="M59" s="12"/>
      <c r="N59" s="12">
        <f t="shared" si="6"/>
        <v>163572400</v>
      </c>
      <c r="O59" s="12"/>
      <c r="P59" s="12">
        <f t="shared" si="17"/>
        <v>170115300</v>
      </c>
    </row>
    <row r="60" spans="1:16" s="3" customFormat="1" ht="18.75" customHeight="1">
      <c r="A60" s="9"/>
      <c r="B60" s="19" t="s">
        <v>36</v>
      </c>
      <c r="C60" s="12">
        <v>5597900</v>
      </c>
      <c r="D60" s="12">
        <v>5821900</v>
      </c>
      <c r="E60" s="12"/>
      <c r="F60" s="12">
        <f t="shared" si="16"/>
        <v>5597900</v>
      </c>
      <c r="G60" s="12"/>
      <c r="H60" s="12">
        <f t="shared" si="14"/>
        <v>5821900</v>
      </c>
      <c r="I60" s="12"/>
      <c r="J60" s="12">
        <f t="shared" si="3"/>
        <v>5597900</v>
      </c>
      <c r="K60" s="12"/>
      <c r="L60" s="12">
        <f t="shared" si="15"/>
        <v>5821900</v>
      </c>
      <c r="M60" s="12"/>
      <c r="N60" s="12">
        <f t="shared" si="6"/>
        <v>5597900</v>
      </c>
      <c r="O60" s="12"/>
      <c r="P60" s="12">
        <f t="shared" si="17"/>
        <v>5821900</v>
      </c>
    </row>
    <row r="61" spans="1:16" s="3" customFormat="1" ht="25.5">
      <c r="A61" s="9"/>
      <c r="B61" s="15" t="s">
        <v>28</v>
      </c>
      <c r="C61" s="12">
        <v>12511500</v>
      </c>
      <c r="D61" s="12">
        <v>12555800</v>
      </c>
      <c r="E61" s="12">
        <v>0</v>
      </c>
      <c r="F61" s="12">
        <f>C61+E61</f>
        <v>12511500</v>
      </c>
      <c r="G61" s="12">
        <v>0</v>
      </c>
      <c r="H61" s="12">
        <f t="shared" si="14"/>
        <v>12555800</v>
      </c>
      <c r="I61" s="12">
        <v>0</v>
      </c>
      <c r="J61" s="12">
        <f t="shared" si="3"/>
        <v>12511500</v>
      </c>
      <c r="K61" s="12">
        <v>0</v>
      </c>
      <c r="L61" s="12">
        <f t="shared" si="15"/>
        <v>12555800</v>
      </c>
      <c r="M61" s="12">
        <v>0</v>
      </c>
      <c r="N61" s="12">
        <f t="shared" si="6"/>
        <v>12511500</v>
      </c>
      <c r="O61" s="12">
        <v>0</v>
      </c>
      <c r="P61" s="12">
        <f t="shared" si="17"/>
        <v>12555800</v>
      </c>
    </row>
    <row r="62" spans="1:16" s="3" customFormat="1" ht="25.5">
      <c r="A62" s="9"/>
      <c r="B62" s="15" t="s">
        <v>1</v>
      </c>
      <c r="C62" s="12">
        <v>663300</v>
      </c>
      <c r="D62" s="12">
        <v>663300</v>
      </c>
      <c r="E62" s="12"/>
      <c r="F62" s="12">
        <f>C62+E62</f>
        <v>663300</v>
      </c>
      <c r="G62" s="12"/>
      <c r="H62" s="12">
        <f t="shared" si="14"/>
        <v>663300</v>
      </c>
      <c r="I62" s="12"/>
      <c r="J62" s="12">
        <f t="shared" si="3"/>
        <v>663300</v>
      </c>
      <c r="K62" s="12"/>
      <c r="L62" s="12">
        <f t="shared" si="15"/>
        <v>663300</v>
      </c>
      <c r="M62" s="12"/>
      <c r="N62" s="12">
        <f t="shared" si="6"/>
        <v>663300</v>
      </c>
      <c r="O62" s="12"/>
      <c r="P62" s="12">
        <f t="shared" si="17"/>
        <v>663300</v>
      </c>
    </row>
    <row r="63" spans="1:16" s="3" customFormat="1" ht="51">
      <c r="A63" s="9"/>
      <c r="B63" s="13" t="s">
        <v>20</v>
      </c>
      <c r="C63" s="12">
        <v>49500</v>
      </c>
      <c r="D63" s="12">
        <v>51500</v>
      </c>
      <c r="E63" s="12"/>
      <c r="F63" s="12">
        <f>C63+E63</f>
        <v>49500</v>
      </c>
      <c r="G63" s="12"/>
      <c r="H63" s="12">
        <f t="shared" si="14"/>
        <v>51500</v>
      </c>
      <c r="I63" s="12"/>
      <c r="J63" s="12">
        <f t="shared" si="3"/>
        <v>49500</v>
      </c>
      <c r="K63" s="12"/>
      <c r="L63" s="12">
        <f t="shared" si="15"/>
        <v>51500</v>
      </c>
      <c r="M63" s="12"/>
      <c r="N63" s="12">
        <f t="shared" si="6"/>
        <v>49500</v>
      </c>
      <c r="O63" s="12"/>
      <c r="P63" s="12">
        <f t="shared" si="17"/>
        <v>51500</v>
      </c>
    </row>
    <row r="64" spans="1:16" s="3" customFormat="1" ht="25.5">
      <c r="A64" s="9"/>
      <c r="B64" s="13" t="s">
        <v>21</v>
      </c>
      <c r="C64" s="12">
        <v>1390600</v>
      </c>
      <c r="D64" s="12">
        <v>1390600</v>
      </c>
      <c r="E64" s="12"/>
      <c r="F64" s="12">
        <f>C64+E64</f>
        <v>1390600</v>
      </c>
      <c r="G64" s="12"/>
      <c r="H64" s="12">
        <f t="shared" si="14"/>
        <v>1390600</v>
      </c>
      <c r="I64" s="12"/>
      <c r="J64" s="12">
        <f t="shared" si="3"/>
        <v>1390600</v>
      </c>
      <c r="K64" s="12"/>
      <c r="L64" s="12">
        <f t="shared" si="15"/>
        <v>1390600</v>
      </c>
      <c r="M64" s="12"/>
      <c r="N64" s="12">
        <f t="shared" si="6"/>
        <v>1390600</v>
      </c>
      <c r="O64" s="12"/>
      <c r="P64" s="12">
        <f t="shared" si="17"/>
        <v>1390600</v>
      </c>
    </row>
    <row r="65" spans="1:16" s="3" customFormat="1" ht="127.5">
      <c r="A65" s="9"/>
      <c r="B65" s="20" t="s">
        <v>92</v>
      </c>
      <c r="C65" s="12">
        <v>51039500</v>
      </c>
      <c r="D65" s="12">
        <v>51039500</v>
      </c>
      <c r="E65" s="12"/>
      <c r="F65" s="12">
        <f>C65+E65</f>
        <v>51039500</v>
      </c>
      <c r="G65" s="12"/>
      <c r="H65" s="12">
        <f t="shared" si="14"/>
        <v>51039500</v>
      </c>
      <c r="I65" s="12"/>
      <c r="J65" s="12">
        <f t="shared" si="3"/>
        <v>51039500</v>
      </c>
      <c r="K65" s="12"/>
      <c r="L65" s="12">
        <f t="shared" si="15"/>
        <v>51039500</v>
      </c>
      <c r="M65" s="12"/>
      <c r="N65" s="12">
        <f t="shared" si="6"/>
        <v>51039500</v>
      </c>
      <c r="O65" s="12"/>
      <c r="P65" s="12">
        <f t="shared" si="17"/>
        <v>51039500</v>
      </c>
    </row>
    <row r="66" spans="1:16" s="3" customFormat="1" ht="25.5">
      <c r="A66" s="9"/>
      <c r="B66" s="13" t="s">
        <v>9</v>
      </c>
      <c r="C66" s="12">
        <v>3348600</v>
      </c>
      <c r="D66" s="12">
        <v>3348600</v>
      </c>
      <c r="E66" s="12"/>
      <c r="F66" s="12">
        <f aca="true" t="shared" si="18" ref="F66:F76">C66+E66</f>
        <v>3348600</v>
      </c>
      <c r="G66" s="12"/>
      <c r="H66" s="12">
        <f t="shared" si="14"/>
        <v>3348600</v>
      </c>
      <c r="I66" s="12"/>
      <c r="J66" s="12">
        <f t="shared" si="3"/>
        <v>3348600</v>
      </c>
      <c r="K66" s="12"/>
      <c r="L66" s="12">
        <f t="shared" si="15"/>
        <v>3348600</v>
      </c>
      <c r="M66" s="12"/>
      <c r="N66" s="12">
        <f t="shared" si="6"/>
        <v>3348600</v>
      </c>
      <c r="O66" s="12"/>
      <c r="P66" s="12">
        <f t="shared" si="17"/>
        <v>3348600</v>
      </c>
    </row>
    <row r="67" spans="1:16" s="3" customFormat="1" ht="63.75">
      <c r="A67" s="9"/>
      <c r="B67" s="13" t="s">
        <v>93</v>
      </c>
      <c r="C67" s="12">
        <v>3840700</v>
      </c>
      <c r="D67" s="12">
        <v>3840700</v>
      </c>
      <c r="E67" s="12"/>
      <c r="F67" s="12">
        <f t="shared" si="18"/>
        <v>3840700</v>
      </c>
      <c r="G67" s="12"/>
      <c r="H67" s="12">
        <f t="shared" si="14"/>
        <v>3840700</v>
      </c>
      <c r="I67" s="12"/>
      <c r="J67" s="12">
        <f t="shared" si="3"/>
        <v>3840700</v>
      </c>
      <c r="K67" s="12"/>
      <c r="L67" s="12">
        <f t="shared" si="15"/>
        <v>3840700</v>
      </c>
      <c r="M67" s="12"/>
      <c r="N67" s="12">
        <f t="shared" si="6"/>
        <v>3840700</v>
      </c>
      <c r="O67" s="12"/>
      <c r="P67" s="12">
        <f t="shared" si="17"/>
        <v>3840700</v>
      </c>
    </row>
    <row r="68" spans="1:16" s="3" customFormat="1" ht="96.75" customHeight="1">
      <c r="A68" s="9"/>
      <c r="B68" s="20" t="s">
        <v>94</v>
      </c>
      <c r="C68" s="12">
        <v>264460000</v>
      </c>
      <c r="D68" s="12">
        <v>264460000</v>
      </c>
      <c r="E68" s="12"/>
      <c r="F68" s="12">
        <f t="shared" si="18"/>
        <v>264460000</v>
      </c>
      <c r="G68" s="12"/>
      <c r="H68" s="12">
        <f t="shared" si="14"/>
        <v>264460000</v>
      </c>
      <c r="I68" s="12"/>
      <c r="J68" s="12">
        <f t="shared" si="3"/>
        <v>264460000</v>
      </c>
      <c r="K68" s="12"/>
      <c r="L68" s="12">
        <f t="shared" si="15"/>
        <v>264460000</v>
      </c>
      <c r="M68" s="12"/>
      <c r="N68" s="12">
        <f t="shared" si="6"/>
        <v>264460000</v>
      </c>
      <c r="O68" s="12"/>
      <c r="P68" s="12">
        <f t="shared" si="17"/>
        <v>264460000</v>
      </c>
    </row>
    <row r="69" spans="1:16" s="3" customFormat="1" ht="38.25">
      <c r="A69" s="9"/>
      <c r="B69" s="21" t="s">
        <v>13</v>
      </c>
      <c r="C69" s="12">
        <v>165300</v>
      </c>
      <c r="D69" s="12">
        <v>165300</v>
      </c>
      <c r="E69" s="12"/>
      <c r="F69" s="12">
        <f t="shared" si="18"/>
        <v>165300</v>
      </c>
      <c r="G69" s="12"/>
      <c r="H69" s="12">
        <f t="shared" si="14"/>
        <v>165300</v>
      </c>
      <c r="I69" s="12"/>
      <c r="J69" s="12">
        <f t="shared" si="3"/>
        <v>165300</v>
      </c>
      <c r="K69" s="12"/>
      <c r="L69" s="12">
        <f t="shared" si="15"/>
        <v>165300</v>
      </c>
      <c r="M69" s="12"/>
      <c r="N69" s="12">
        <f t="shared" si="6"/>
        <v>165300</v>
      </c>
      <c r="O69" s="12"/>
      <c r="P69" s="12">
        <f t="shared" si="17"/>
        <v>165300</v>
      </c>
    </row>
    <row r="70" spans="1:16" s="3" customFormat="1" ht="38.25">
      <c r="A70" s="9"/>
      <c r="B70" s="13" t="s">
        <v>95</v>
      </c>
      <c r="C70" s="12">
        <v>6265000</v>
      </c>
      <c r="D70" s="12">
        <v>6265000</v>
      </c>
      <c r="E70" s="12"/>
      <c r="F70" s="12">
        <f t="shared" si="18"/>
        <v>6265000</v>
      </c>
      <c r="G70" s="12"/>
      <c r="H70" s="12">
        <f t="shared" si="14"/>
        <v>6265000</v>
      </c>
      <c r="I70" s="12"/>
      <c r="J70" s="12">
        <f t="shared" si="3"/>
        <v>6265000</v>
      </c>
      <c r="K70" s="12"/>
      <c r="L70" s="12">
        <f t="shared" si="15"/>
        <v>6265000</v>
      </c>
      <c r="M70" s="12"/>
      <c r="N70" s="12">
        <f t="shared" si="6"/>
        <v>6265000</v>
      </c>
      <c r="O70" s="12"/>
      <c r="P70" s="12">
        <f t="shared" si="17"/>
        <v>6265000</v>
      </c>
    </row>
    <row r="71" spans="1:16" s="3" customFormat="1" ht="25.5">
      <c r="A71" s="9"/>
      <c r="B71" s="13" t="s">
        <v>0</v>
      </c>
      <c r="C71" s="12">
        <v>178400</v>
      </c>
      <c r="D71" s="12">
        <v>185500</v>
      </c>
      <c r="E71" s="12"/>
      <c r="F71" s="12">
        <f t="shared" si="18"/>
        <v>178400</v>
      </c>
      <c r="G71" s="12"/>
      <c r="H71" s="12">
        <f t="shared" si="14"/>
        <v>185500</v>
      </c>
      <c r="I71" s="12"/>
      <c r="J71" s="12">
        <f t="shared" si="3"/>
        <v>178400</v>
      </c>
      <c r="K71" s="12"/>
      <c r="L71" s="12">
        <f t="shared" si="15"/>
        <v>185500</v>
      </c>
      <c r="M71" s="12"/>
      <c r="N71" s="12">
        <f t="shared" si="6"/>
        <v>178400</v>
      </c>
      <c r="O71" s="12"/>
      <c r="P71" s="12">
        <f t="shared" si="17"/>
        <v>185500</v>
      </c>
    </row>
    <row r="72" spans="1:16" s="3" customFormat="1" ht="282.75" customHeight="1">
      <c r="A72" s="9"/>
      <c r="B72" s="20" t="s">
        <v>96</v>
      </c>
      <c r="C72" s="12">
        <v>139000</v>
      </c>
      <c r="D72" s="12">
        <v>139000</v>
      </c>
      <c r="E72" s="12"/>
      <c r="F72" s="12">
        <f t="shared" si="18"/>
        <v>139000</v>
      </c>
      <c r="G72" s="12"/>
      <c r="H72" s="12">
        <f t="shared" si="14"/>
        <v>139000</v>
      </c>
      <c r="I72" s="12"/>
      <c r="J72" s="12">
        <f t="shared" si="3"/>
        <v>139000</v>
      </c>
      <c r="K72" s="12"/>
      <c r="L72" s="12">
        <f t="shared" si="15"/>
        <v>139000</v>
      </c>
      <c r="M72" s="12"/>
      <c r="N72" s="12">
        <f t="shared" si="6"/>
        <v>139000</v>
      </c>
      <c r="O72" s="12"/>
      <c r="P72" s="12">
        <f t="shared" si="17"/>
        <v>139000</v>
      </c>
    </row>
    <row r="73" spans="1:16" s="3" customFormat="1" ht="25.5">
      <c r="A73" s="9"/>
      <c r="B73" s="13" t="s">
        <v>17</v>
      </c>
      <c r="C73" s="12">
        <v>1852500</v>
      </c>
      <c r="D73" s="12">
        <v>1926600</v>
      </c>
      <c r="E73" s="12"/>
      <c r="F73" s="12">
        <f t="shared" si="18"/>
        <v>1852500</v>
      </c>
      <c r="G73" s="12"/>
      <c r="H73" s="12">
        <f t="shared" si="14"/>
        <v>1926600</v>
      </c>
      <c r="I73" s="12"/>
      <c r="J73" s="12">
        <f t="shared" si="3"/>
        <v>1852500</v>
      </c>
      <c r="K73" s="12"/>
      <c r="L73" s="12">
        <f t="shared" si="15"/>
        <v>1926600</v>
      </c>
      <c r="M73" s="12"/>
      <c r="N73" s="12">
        <f t="shared" si="6"/>
        <v>1852500</v>
      </c>
      <c r="O73" s="12"/>
      <c r="P73" s="12">
        <f t="shared" si="17"/>
        <v>1926600</v>
      </c>
    </row>
    <row r="74" spans="1:16" s="3" customFormat="1" ht="25.5">
      <c r="A74" s="9"/>
      <c r="B74" s="13" t="s">
        <v>23</v>
      </c>
      <c r="C74" s="12">
        <v>515300</v>
      </c>
      <c r="D74" s="12">
        <v>515300</v>
      </c>
      <c r="E74" s="12"/>
      <c r="F74" s="12">
        <f t="shared" si="18"/>
        <v>515300</v>
      </c>
      <c r="G74" s="12"/>
      <c r="H74" s="12">
        <f t="shared" si="14"/>
        <v>515300</v>
      </c>
      <c r="I74" s="12"/>
      <c r="J74" s="12">
        <f t="shared" si="3"/>
        <v>515300</v>
      </c>
      <c r="K74" s="12"/>
      <c r="L74" s="12">
        <f t="shared" si="15"/>
        <v>515300</v>
      </c>
      <c r="M74" s="12"/>
      <c r="N74" s="12">
        <f t="shared" si="6"/>
        <v>515300</v>
      </c>
      <c r="O74" s="12"/>
      <c r="P74" s="12">
        <f t="shared" si="17"/>
        <v>515300</v>
      </c>
    </row>
    <row r="75" spans="1:16" s="3" customFormat="1" ht="63.75">
      <c r="A75" s="9"/>
      <c r="B75" s="13" t="s">
        <v>97</v>
      </c>
      <c r="C75" s="12">
        <v>200600</v>
      </c>
      <c r="D75" s="12">
        <v>200600</v>
      </c>
      <c r="E75" s="12"/>
      <c r="F75" s="12">
        <f t="shared" si="18"/>
        <v>200600</v>
      </c>
      <c r="G75" s="12"/>
      <c r="H75" s="12">
        <f t="shared" si="14"/>
        <v>200600</v>
      </c>
      <c r="I75" s="12"/>
      <c r="J75" s="12">
        <f t="shared" si="3"/>
        <v>200600</v>
      </c>
      <c r="K75" s="12"/>
      <c r="L75" s="12">
        <f t="shared" si="15"/>
        <v>200600</v>
      </c>
      <c r="M75" s="12"/>
      <c r="N75" s="12">
        <f t="shared" si="6"/>
        <v>200600</v>
      </c>
      <c r="O75" s="12"/>
      <c r="P75" s="12">
        <f t="shared" si="17"/>
        <v>200600</v>
      </c>
    </row>
    <row r="76" spans="1:16" s="3" customFormat="1" ht="27.75" customHeight="1">
      <c r="A76" s="9"/>
      <c r="B76" s="13" t="s">
        <v>69</v>
      </c>
      <c r="C76" s="12">
        <v>165700</v>
      </c>
      <c r="D76" s="12">
        <v>165700</v>
      </c>
      <c r="E76" s="12"/>
      <c r="F76" s="12">
        <f t="shared" si="18"/>
        <v>165700</v>
      </c>
      <c r="G76" s="12"/>
      <c r="H76" s="12">
        <f t="shared" si="14"/>
        <v>165700</v>
      </c>
      <c r="I76" s="12"/>
      <c r="J76" s="12">
        <f aca="true" t="shared" si="19" ref="J76:J92">F76+I76</f>
        <v>165700</v>
      </c>
      <c r="K76" s="12"/>
      <c r="L76" s="12">
        <f t="shared" si="15"/>
        <v>165700</v>
      </c>
      <c r="M76" s="12"/>
      <c r="N76" s="12">
        <f t="shared" si="6"/>
        <v>165700</v>
      </c>
      <c r="O76" s="12"/>
      <c r="P76" s="12">
        <f t="shared" si="17"/>
        <v>165700</v>
      </c>
    </row>
    <row r="77" spans="1:16" s="3" customFormat="1" ht="63.75">
      <c r="A77" s="9"/>
      <c r="B77" s="18" t="s">
        <v>22</v>
      </c>
      <c r="C77" s="12">
        <v>356035700</v>
      </c>
      <c r="D77" s="12">
        <v>356035700</v>
      </c>
      <c r="E77" s="12"/>
      <c r="F77" s="12">
        <f aca="true" t="shared" si="20" ref="F77:F83">C77+E77</f>
        <v>356035700</v>
      </c>
      <c r="G77" s="12"/>
      <c r="H77" s="12">
        <f t="shared" si="14"/>
        <v>356035700</v>
      </c>
      <c r="I77" s="12"/>
      <c r="J77" s="12">
        <f t="shared" si="19"/>
        <v>356035700</v>
      </c>
      <c r="K77" s="12"/>
      <c r="L77" s="12">
        <f t="shared" si="15"/>
        <v>356035700</v>
      </c>
      <c r="M77" s="12"/>
      <c r="N77" s="12">
        <f t="shared" si="6"/>
        <v>356035700</v>
      </c>
      <c r="O77" s="12"/>
      <c r="P77" s="12">
        <f t="shared" si="17"/>
        <v>356035700</v>
      </c>
    </row>
    <row r="78" spans="1:16" s="3" customFormat="1" ht="76.5">
      <c r="A78" s="9"/>
      <c r="B78" s="17" t="s">
        <v>98</v>
      </c>
      <c r="C78" s="12">
        <v>293400</v>
      </c>
      <c r="D78" s="12">
        <v>293400</v>
      </c>
      <c r="E78" s="12"/>
      <c r="F78" s="12">
        <f t="shared" si="20"/>
        <v>293400</v>
      </c>
      <c r="G78" s="12"/>
      <c r="H78" s="12">
        <f t="shared" si="14"/>
        <v>293400</v>
      </c>
      <c r="I78" s="12"/>
      <c r="J78" s="12">
        <f t="shared" si="19"/>
        <v>293400</v>
      </c>
      <c r="K78" s="12"/>
      <c r="L78" s="12">
        <f t="shared" si="15"/>
        <v>293400</v>
      </c>
      <c r="M78" s="12"/>
      <c r="N78" s="12">
        <f t="shared" si="6"/>
        <v>293400</v>
      </c>
      <c r="O78" s="12"/>
      <c r="P78" s="12">
        <f t="shared" si="17"/>
        <v>293400</v>
      </c>
    </row>
    <row r="79" spans="1:16" s="3" customFormat="1" ht="63.75">
      <c r="A79" s="9"/>
      <c r="B79" s="18" t="s">
        <v>29</v>
      </c>
      <c r="C79" s="12">
        <v>7540300</v>
      </c>
      <c r="D79" s="12">
        <v>7540300</v>
      </c>
      <c r="E79" s="12">
        <v>-7540300</v>
      </c>
      <c r="F79" s="12">
        <f t="shared" si="20"/>
        <v>0</v>
      </c>
      <c r="G79" s="12">
        <v>-7540300</v>
      </c>
      <c r="H79" s="12">
        <f t="shared" si="14"/>
        <v>0</v>
      </c>
      <c r="I79" s="12"/>
      <c r="J79" s="12">
        <f t="shared" si="19"/>
        <v>0</v>
      </c>
      <c r="K79" s="12"/>
      <c r="L79" s="12">
        <f t="shared" si="15"/>
        <v>0</v>
      </c>
      <c r="M79" s="12"/>
      <c r="N79" s="12">
        <f t="shared" si="6"/>
        <v>0</v>
      </c>
      <c r="O79" s="12"/>
      <c r="P79" s="12">
        <f t="shared" si="17"/>
        <v>0</v>
      </c>
    </row>
    <row r="80" spans="1:16" s="3" customFormat="1" ht="51">
      <c r="A80" s="9"/>
      <c r="B80" s="18" t="s">
        <v>99</v>
      </c>
      <c r="C80" s="12">
        <v>62900</v>
      </c>
      <c r="D80" s="12">
        <v>63200</v>
      </c>
      <c r="E80" s="12"/>
      <c r="F80" s="12">
        <f t="shared" si="20"/>
        <v>62900</v>
      </c>
      <c r="G80" s="12"/>
      <c r="H80" s="12">
        <f t="shared" si="14"/>
        <v>63200</v>
      </c>
      <c r="I80" s="12"/>
      <c r="J80" s="12">
        <f t="shared" si="19"/>
        <v>62900</v>
      </c>
      <c r="K80" s="12"/>
      <c r="L80" s="12">
        <f t="shared" si="15"/>
        <v>63200</v>
      </c>
      <c r="M80" s="12"/>
      <c r="N80" s="12">
        <f aca="true" t="shared" si="21" ref="N80:N92">J80+M80</f>
        <v>62900</v>
      </c>
      <c r="O80" s="12"/>
      <c r="P80" s="12">
        <f t="shared" si="17"/>
        <v>63200</v>
      </c>
    </row>
    <row r="81" spans="1:16" s="3" customFormat="1" ht="89.25">
      <c r="A81" s="9"/>
      <c r="B81" s="16" t="s">
        <v>30</v>
      </c>
      <c r="C81" s="12">
        <v>53700</v>
      </c>
      <c r="D81" s="12">
        <v>53700</v>
      </c>
      <c r="E81" s="12"/>
      <c r="F81" s="12">
        <f t="shared" si="20"/>
        <v>53700</v>
      </c>
      <c r="G81" s="12"/>
      <c r="H81" s="12">
        <f t="shared" si="14"/>
        <v>53700</v>
      </c>
      <c r="I81" s="12"/>
      <c r="J81" s="12">
        <f t="shared" si="19"/>
        <v>53700</v>
      </c>
      <c r="K81" s="12"/>
      <c r="L81" s="12">
        <f t="shared" si="15"/>
        <v>53700</v>
      </c>
      <c r="M81" s="12"/>
      <c r="N81" s="12">
        <f t="shared" si="21"/>
        <v>53700</v>
      </c>
      <c r="O81" s="12"/>
      <c r="P81" s="12">
        <f t="shared" si="17"/>
        <v>53700</v>
      </c>
    </row>
    <row r="82" spans="1:16" s="3" customFormat="1" ht="51">
      <c r="A82" s="9" t="s">
        <v>38</v>
      </c>
      <c r="B82" s="15" t="s">
        <v>18</v>
      </c>
      <c r="C82" s="12">
        <v>13864300</v>
      </c>
      <c r="D82" s="12">
        <v>13944300</v>
      </c>
      <c r="E82" s="12">
        <v>3221400</v>
      </c>
      <c r="F82" s="12">
        <f t="shared" si="20"/>
        <v>17085700</v>
      </c>
      <c r="G82" s="12">
        <v>3218700</v>
      </c>
      <c r="H82" s="12">
        <f t="shared" si="14"/>
        <v>17163000</v>
      </c>
      <c r="I82" s="12"/>
      <c r="J82" s="12">
        <f t="shared" si="19"/>
        <v>17085700</v>
      </c>
      <c r="K82" s="12"/>
      <c r="L82" s="12">
        <f t="shared" si="15"/>
        <v>17163000</v>
      </c>
      <c r="M82" s="12"/>
      <c r="N82" s="12">
        <f t="shared" si="21"/>
        <v>17085700</v>
      </c>
      <c r="O82" s="12"/>
      <c r="P82" s="12">
        <f t="shared" si="17"/>
        <v>17163000</v>
      </c>
    </row>
    <row r="83" spans="1:16" s="3" customFormat="1" ht="76.5">
      <c r="A83" s="9" t="s">
        <v>39</v>
      </c>
      <c r="B83" s="15" t="s">
        <v>31</v>
      </c>
      <c r="C83" s="12">
        <v>17356000</v>
      </c>
      <c r="D83" s="12">
        <v>17356000</v>
      </c>
      <c r="E83" s="12"/>
      <c r="F83" s="12">
        <f t="shared" si="20"/>
        <v>17356000</v>
      </c>
      <c r="G83" s="12"/>
      <c r="H83" s="12">
        <f t="shared" si="14"/>
        <v>17356000</v>
      </c>
      <c r="I83" s="12"/>
      <c r="J83" s="12">
        <f t="shared" si="19"/>
        <v>17356000</v>
      </c>
      <c r="K83" s="12"/>
      <c r="L83" s="12">
        <f t="shared" si="15"/>
        <v>17356000</v>
      </c>
      <c r="M83" s="12"/>
      <c r="N83" s="12">
        <f t="shared" si="21"/>
        <v>17356000</v>
      </c>
      <c r="O83" s="12"/>
      <c r="P83" s="12">
        <f t="shared" si="17"/>
        <v>17356000</v>
      </c>
    </row>
    <row r="84" spans="1:16" s="3" customFormat="1" ht="63.75">
      <c r="A84" s="9" t="s">
        <v>40</v>
      </c>
      <c r="B84" s="15" t="s">
        <v>32</v>
      </c>
      <c r="C84" s="12">
        <v>3140800</v>
      </c>
      <c r="D84" s="12">
        <v>3140800</v>
      </c>
      <c r="E84" s="12"/>
      <c r="F84" s="12">
        <f aca="true" t="shared" si="22" ref="F84:F92">C84+E84</f>
        <v>3140800</v>
      </c>
      <c r="G84" s="12"/>
      <c r="H84" s="12">
        <f t="shared" si="14"/>
        <v>3140800</v>
      </c>
      <c r="I84" s="12"/>
      <c r="J84" s="12">
        <f t="shared" si="19"/>
        <v>3140800</v>
      </c>
      <c r="K84" s="12"/>
      <c r="L84" s="12">
        <f t="shared" si="15"/>
        <v>3140800</v>
      </c>
      <c r="M84" s="12"/>
      <c r="N84" s="12">
        <f t="shared" si="21"/>
        <v>3140800</v>
      </c>
      <c r="O84" s="12"/>
      <c r="P84" s="12">
        <f t="shared" si="17"/>
        <v>3140800</v>
      </c>
    </row>
    <row r="85" spans="1:16" s="3" customFormat="1" ht="63.75">
      <c r="A85" s="9" t="s">
        <v>41</v>
      </c>
      <c r="B85" s="22" t="s">
        <v>26</v>
      </c>
      <c r="C85" s="12">
        <v>2958800</v>
      </c>
      <c r="D85" s="12">
        <v>2958800</v>
      </c>
      <c r="E85" s="12"/>
      <c r="F85" s="12">
        <f t="shared" si="22"/>
        <v>2958800</v>
      </c>
      <c r="G85" s="12"/>
      <c r="H85" s="12">
        <f t="shared" si="14"/>
        <v>2958800</v>
      </c>
      <c r="I85" s="12"/>
      <c r="J85" s="12">
        <f t="shared" si="19"/>
        <v>2958800</v>
      </c>
      <c r="K85" s="12"/>
      <c r="L85" s="12">
        <f t="shared" si="15"/>
        <v>2958800</v>
      </c>
      <c r="M85" s="12"/>
      <c r="N85" s="12">
        <f t="shared" si="21"/>
        <v>2958800</v>
      </c>
      <c r="O85" s="12"/>
      <c r="P85" s="12">
        <f t="shared" si="17"/>
        <v>2958800</v>
      </c>
    </row>
    <row r="86" spans="1:16" s="3" customFormat="1" ht="63.75">
      <c r="A86" s="9" t="s">
        <v>42</v>
      </c>
      <c r="B86" s="11" t="s">
        <v>100</v>
      </c>
      <c r="C86" s="12">
        <v>4464000</v>
      </c>
      <c r="D86" s="12">
        <v>4642500</v>
      </c>
      <c r="E86" s="12"/>
      <c r="F86" s="12">
        <f t="shared" si="22"/>
        <v>4464000</v>
      </c>
      <c r="G86" s="12"/>
      <c r="H86" s="12">
        <f t="shared" si="14"/>
        <v>4642500</v>
      </c>
      <c r="I86" s="12"/>
      <c r="J86" s="12">
        <f t="shared" si="19"/>
        <v>4464000</v>
      </c>
      <c r="K86" s="12"/>
      <c r="L86" s="12">
        <f t="shared" si="15"/>
        <v>4642500</v>
      </c>
      <c r="M86" s="12"/>
      <c r="N86" s="12">
        <f t="shared" si="21"/>
        <v>4464000</v>
      </c>
      <c r="O86" s="12"/>
      <c r="P86" s="12">
        <f t="shared" si="17"/>
        <v>4642500</v>
      </c>
    </row>
    <row r="87" spans="1:16" s="3" customFormat="1" ht="38.25">
      <c r="A87" s="9" t="s">
        <v>43</v>
      </c>
      <c r="B87" s="11" t="s">
        <v>5</v>
      </c>
      <c r="C87" s="12">
        <v>43537600</v>
      </c>
      <c r="D87" s="12">
        <v>43537600</v>
      </c>
      <c r="E87" s="12"/>
      <c r="F87" s="12">
        <f t="shared" si="22"/>
        <v>43537600</v>
      </c>
      <c r="G87" s="12"/>
      <c r="H87" s="12">
        <f t="shared" si="14"/>
        <v>43537600</v>
      </c>
      <c r="I87" s="12"/>
      <c r="J87" s="12">
        <f t="shared" si="19"/>
        <v>43537600</v>
      </c>
      <c r="K87" s="12"/>
      <c r="L87" s="12">
        <f t="shared" si="15"/>
        <v>43537600</v>
      </c>
      <c r="M87" s="12"/>
      <c r="N87" s="12">
        <f t="shared" si="21"/>
        <v>43537600</v>
      </c>
      <c r="O87" s="12"/>
      <c r="P87" s="12">
        <f t="shared" si="17"/>
        <v>43537600</v>
      </c>
    </row>
    <row r="88" spans="1:16" s="3" customFormat="1" ht="51">
      <c r="A88" s="9" t="s">
        <v>44</v>
      </c>
      <c r="B88" s="11" t="s">
        <v>16</v>
      </c>
      <c r="C88" s="12">
        <v>7800</v>
      </c>
      <c r="D88" s="12">
        <v>7800</v>
      </c>
      <c r="E88" s="12"/>
      <c r="F88" s="12">
        <f t="shared" si="22"/>
        <v>7800</v>
      </c>
      <c r="G88" s="12"/>
      <c r="H88" s="12">
        <f t="shared" si="14"/>
        <v>7800</v>
      </c>
      <c r="I88" s="12"/>
      <c r="J88" s="12">
        <f t="shared" si="19"/>
        <v>7800</v>
      </c>
      <c r="K88" s="12"/>
      <c r="L88" s="12">
        <f t="shared" si="15"/>
        <v>7800</v>
      </c>
      <c r="M88" s="12"/>
      <c r="N88" s="12">
        <f t="shared" si="21"/>
        <v>7800</v>
      </c>
      <c r="O88" s="12"/>
      <c r="P88" s="12">
        <f t="shared" si="17"/>
        <v>7800</v>
      </c>
    </row>
    <row r="89" spans="1:16" s="3" customFormat="1" ht="105.75" customHeight="1">
      <c r="A89" s="9" t="s">
        <v>45</v>
      </c>
      <c r="B89" s="23" t="s">
        <v>25</v>
      </c>
      <c r="C89" s="12">
        <v>13522500</v>
      </c>
      <c r="D89" s="12">
        <v>14420600</v>
      </c>
      <c r="E89" s="12"/>
      <c r="F89" s="12">
        <f t="shared" si="22"/>
        <v>13522500</v>
      </c>
      <c r="G89" s="12"/>
      <c r="H89" s="12">
        <f t="shared" si="14"/>
        <v>14420600</v>
      </c>
      <c r="I89" s="12"/>
      <c r="J89" s="12">
        <f t="shared" si="19"/>
        <v>13522500</v>
      </c>
      <c r="K89" s="12"/>
      <c r="L89" s="12">
        <f t="shared" si="15"/>
        <v>14420600</v>
      </c>
      <c r="M89" s="12"/>
      <c r="N89" s="12">
        <f t="shared" si="21"/>
        <v>13522500</v>
      </c>
      <c r="O89" s="12"/>
      <c r="P89" s="12">
        <f t="shared" si="17"/>
        <v>14420600</v>
      </c>
    </row>
    <row r="90" spans="1:16" s="3" customFormat="1" ht="105.75" customHeight="1">
      <c r="A90" s="9" t="s">
        <v>118</v>
      </c>
      <c r="B90" s="23" t="s">
        <v>119</v>
      </c>
      <c r="C90" s="12"/>
      <c r="D90" s="12"/>
      <c r="E90" s="12">
        <v>7540300</v>
      </c>
      <c r="F90" s="12">
        <f t="shared" si="22"/>
        <v>7540300</v>
      </c>
      <c r="G90" s="12">
        <v>7540300</v>
      </c>
      <c r="H90" s="12">
        <f t="shared" si="14"/>
        <v>7540300</v>
      </c>
      <c r="I90" s="12"/>
      <c r="J90" s="12">
        <f t="shared" si="19"/>
        <v>7540300</v>
      </c>
      <c r="K90" s="12"/>
      <c r="L90" s="12">
        <f t="shared" si="15"/>
        <v>7540300</v>
      </c>
      <c r="M90" s="12"/>
      <c r="N90" s="12">
        <f t="shared" si="21"/>
        <v>7540300</v>
      </c>
      <c r="O90" s="12"/>
      <c r="P90" s="12">
        <f t="shared" si="17"/>
        <v>7540300</v>
      </c>
    </row>
    <row r="91" spans="1:16" s="3" customFormat="1" ht="38.25">
      <c r="A91" s="9" t="s">
        <v>46</v>
      </c>
      <c r="B91" s="11" t="s">
        <v>6</v>
      </c>
      <c r="C91" s="12">
        <v>2369400</v>
      </c>
      <c r="D91" s="12">
        <v>2462900</v>
      </c>
      <c r="E91" s="12"/>
      <c r="F91" s="12">
        <f t="shared" si="22"/>
        <v>2369400</v>
      </c>
      <c r="G91" s="12"/>
      <c r="H91" s="12">
        <f t="shared" si="14"/>
        <v>2462900</v>
      </c>
      <c r="I91" s="12"/>
      <c r="J91" s="12">
        <f t="shared" si="19"/>
        <v>2369400</v>
      </c>
      <c r="K91" s="12"/>
      <c r="L91" s="12">
        <f t="shared" si="15"/>
        <v>2462900</v>
      </c>
      <c r="M91" s="12"/>
      <c r="N91" s="12">
        <f t="shared" si="21"/>
        <v>2369400</v>
      </c>
      <c r="O91" s="12"/>
      <c r="P91" s="12">
        <f t="shared" si="17"/>
        <v>2462900</v>
      </c>
    </row>
    <row r="92" spans="1:16" s="3" customFormat="1" ht="75.75" customHeight="1">
      <c r="A92" s="9" t="s">
        <v>115</v>
      </c>
      <c r="B92" s="11" t="s">
        <v>56</v>
      </c>
      <c r="C92" s="12">
        <v>2200</v>
      </c>
      <c r="D92" s="12">
        <v>10400</v>
      </c>
      <c r="E92" s="12"/>
      <c r="F92" s="12">
        <f t="shared" si="22"/>
        <v>2200</v>
      </c>
      <c r="G92" s="12"/>
      <c r="H92" s="12">
        <f t="shared" si="14"/>
        <v>10400</v>
      </c>
      <c r="I92" s="12"/>
      <c r="J92" s="12">
        <f t="shared" si="19"/>
        <v>2200</v>
      </c>
      <c r="K92" s="12"/>
      <c r="L92" s="12">
        <f t="shared" si="15"/>
        <v>10400</v>
      </c>
      <c r="M92" s="12"/>
      <c r="N92" s="12">
        <f t="shared" si="21"/>
        <v>2200</v>
      </c>
      <c r="O92" s="12"/>
      <c r="P92" s="12">
        <f t="shared" si="17"/>
        <v>10400</v>
      </c>
    </row>
  </sheetData>
  <mergeCells count="17">
    <mergeCell ref="N7:N8"/>
    <mergeCell ref="O7:O8"/>
    <mergeCell ref="P7:P8"/>
    <mergeCell ref="H7:H8"/>
    <mergeCell ref="I7:I8"/>
    <mergeCell ref="J7:J8"/>
    <mergeCell ref="M7:M8"/>
    <mergeCell ref="A5:P6"/>
    <mergeCell ref="B7:B8"/>
    <mergeCell ref="C7:C8"/>
    <mergeCell ref="E7:E8"/>
    <mergeCell ref="F7:F8"/>
    <mergeCell ref="K7:K8"/>
    <mergeCell ref="L7:L8"/>
    <mergeCell ref="D7:D8"/>
    <mergeCell ref="A7:A8"/>
    <mergeCell ref="G7:G8"/>
  </mergeCells>
  <printOptions/>
  <pageMargins left="0.5905511811023623" right="0" top="0" bottom="0" header="0" footer="0"/>
  <pageSetup fitToHeight="0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2020-02-18T10:05:50Z</cp:lastPrinted>
  <dcterms:created xsi:type="dcterms:W3CDTF">2007-04-05T07:39:38Z</dcterms:created>
  <dcterms:modified xsi:type="dcterms:W3CDTF">2020-12-28T12:14:05Z</dcterms:modified>
  <cp:category/>
  <cp:version/>
  <cp:contentType/>
  <cp:contentStatus/>
</cp:coreProperties>
</file>