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1"/>
  </bookViews>
  <sheets>
    <sheet name="2020" sheetId="1" r:id="rId1"/>
    <sheet name="2020 (МФ ЧО макс)" sheetId="2" r:id="rId2"/>
  </sheets>
  <definedNames>
    <definedName name="_xlnm.Print_Area" localSheetId="0">'2020'!$A$1:$C$45</definedName>
    <definedName name="_xlnm.Print_Area" localSheetId="1">'2020 (МФ ЧО макс)'!$A$1:$G$46</definedName>
  </definedNames>
  <calcPr fullCalcOnLoad="1"/>
</workbook>
</file>

<file path=xl/sharedStrings.xml><?xml version="1.0" encoding="utf-8"?>
<sst xmlns="http://schemas.openxmlformats.org/spreadsheetml/2006/main" count="170" uniqueCount="83">
  <si>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</si>
  <si>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</si>
  <si>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</si>
  <si>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</si>
  <si>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</si>
  <si>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</si>
  <si>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</si>
  <si>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</si>
  <si>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</si>
  <si>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</si>
  <si>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</si>
  <si>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</si>
  <si>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</si>
  <si>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</si>
  <si>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</si>
  <si>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</si>
  <si>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</si>
  <si>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</si>
  <si>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</si>
  <si>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</si>
  <si>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</si>
  <si>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</si>
  <si>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</si>
  <si>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</si>
  <si>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</si>
  <si>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</si>
  <si>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</si>
  <si>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</si>
  <si>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</si>
  <si>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</si>
  <si>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</si>
  <si>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</si>
  <si>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</si>
  <si>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</si>
  <si>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</si>
  <si>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</si>
  <si>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</si>
  <si>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</si>
  <si>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</si>
  <si>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</si>
  <si>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</si>
  <si>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</si>
  <si>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</si>
  <si>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</si>
  <si>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</si>
  <si>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</si>
  <si>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</si>
  <si>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</si>
  <si>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</si>
  <si>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</si>
  <si>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</si>
  <si>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</si>
  <si>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</si>
  <si>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</si>
  <si>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</si>
  <si>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</si>
  <si>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</si>
  <si>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</si>
  <si>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</si>
  <si>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Приложение № 4</t>
  </si>
  <si>
    <t>000 1 13 01990 00 0000 130</t>
  </si>
  <si>
    <t>000 1 13 02990 00 0000 130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</si>
  <si>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</si>
  <si>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</si>
  <si>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</si>
  <si>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</si>
  <si>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</si>
  <si>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</si>
  <si>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</si>
  <si>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</si>
  <si>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</si>
  <si>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</si>
  <si>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</si>
  <si>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от                  №                                </t>
  </si>
  <si>
    <t>НАЛОГОВЫЕ ДОХОДЫ</t>
  </si>
  <si>
    <t>НЕНАЛОГОВЫЕ ДОХОДЫ</t>
  </si>
  <si>
    <t xml:space="preserve">        Объем доходов Снежинского городского округа по основным источникам доходов бюджета на 2020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</si>
  <si>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</si>
  <si>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Изменения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</si>
  <si>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</si>
  <si>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</si>
  <si>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Приложение  4</t>
  </si>
  <si>
    <t xml:space="preserve"> от 27.02.2020 г. № 16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</si>
</sst>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9" fontId="0" fillId="0" borderId="0" xfId="19" applyFill="1" applyAlignment="1">
      <alignment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0" fillId="3" borderId="0" xfId="0" applyFill="1" applyAlignment="1">
      <alignment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 topLeftCell="A1">
      <selection activeCell="C51" sqref="C51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3" width="26.125" style="1" customWidth="1"/>
    <col min="4" max="4" width="13.875" style="1" bestFit="1" customWidth="1"/>
    <col min="5" max="5" width="14.75390625" style="1" customWidth="1"/>
    <col min="6" max="6" width="13.875" style="1" customWidth="1"/>
    <col min="7" max="7" width="10.00390625" style="1" bestFit="1" customWidth="1"/>
    <col min="8" max="8" width="9.125" style="1" bestFit="1" customWidth="1"/>
    <col min="9" max="9" width="11.125" style="1" bestFit="1" customWidth="1"/>
    <col min="10" max="16384" width="9.125" style="1" customWidth="1"/>
  </cols>
  <sheetData>
    <row r="1" ht="12.75">
      <c r="C1" s="2" t="s">
        <v>59</v>
      </c>
    </row>
    <row r="2" ht="12.75">
      <c r="C2" s="2" t="s">
        <v>57</v>
      </c>
    </row>
    <row r="3" ht="12.75">
      <c r="C3" s="2" t="s">
        <v>58</v>
      </c>
    </row>
    <row r="4" spans="1:3" ht="12.75">
      <c r="A4" s="3"/>
      <c r="C4" s="4" t="s">
        <v>73</v>
      </c>
    </row>
    <row r="5" spans="2:3" ht="12.75">
      <c r="B5" s="5"/>
      <c r="C5" s="5"/>
    </row>
    <row r="6" spans="1:3" ht="36.75" customHeight="1">
      <c r="A6" s="43" t="s">
        <v>76</v>
      </c>
      <c r="B6" s="43"/>
      <c r="C6" s="43"/>
    </row>
    <row r="7" spans="2:3" ht="15.75">
      <c r="B7" s="6"/>
      <c r="C7" s="7" t="s">
        <v>46</v>
      </c>
    </row>
    <row r="8" spans="1:3" ht="15.75" customHeight="1">
      <c r="A8" s="45" t="s">
        <v>12</v>
      </c>
      <c r="B8" s="46" t="s">
        <v>14</v>
      </c>
      <c r="C8" s="47" t="s">
        <v>40</v>
      </c>
    </row>
    <row r="9" spans="1:3" ht="25.5" customHeight="1">
      <c r="A9" s="45"/>
      <c r="B9" s="46"/>
      <c r="C9" s="48"/>
    </row>
    <row r="10" spans="1:9" ht="13.5" customHeight="1">
      <c r="A10" s="9" t="s">
        <v>25</v>
      </c>
      <c r="B10" s="10" t="s">
        <v>42</v>
      </c>
      <c r="C10" s="11">
        <f>C11+C28</f>
        <v>575350242</v>
      </c>
      <c r="E10" s="12"/>
      <c r="F10" s="13"/>
      <c r="H10" s="13"/>
      <c r="I10" s="13"/>
    </row>
    <row r="11" spans="1:5" ht="13.5" customHeight="1">
      <c r="A11" s="9"/>
      <c r="B11" s="10" t="s">
        <v>74</v>
      </c>
      <c r="C11" s="11">
        <f>C12+C15+C17+C21+C24</f>
        <v>526771299</v>
      </c>
      <c r="E11" s="13"/>
    </row>
    <row r="12" spans="1:6" ht="19.5" customHeight="1">
      <c r="A12" s="33" t="s">
        <v>11</v>
      </c>
      <c r="B12" s="34" t="s">
        <v>0</v>
      </c>
      <c r="C12" s="35">
        <f>SUM(C13)</f>
        <v>382237996</v>
      </c>
      <c r="F12" s="13"/>
    </row>
    <row r="13" spans="1:6" ht="12.75">
      <c r="A13" s="14" t="s">
        <v>26</v>
      </c>
      <c r="B13" s="15" t="s">
        <v>27</v>
      </c>
      <c r="C13" s="16">
        <v>382237996</v>
      </c>
      <c r="D13" s="12"/>
      <c r="E13" s="13"/>
      <c r="F13" s="13"/>
    </row>
    <row r="14" spans="1:7" ht="25.5">
      <c r="A14" s="14"/>
      <c r="B14" s="17" t="s">
        <v>39</v>
      </c>
      <c r="C14" s="18">
        <v>103372827</v>
      </c>
      <c r="D14" s="12"/>
      <c r="F14" s="13"/>
      <c r="G14" s="13"/>
    </row>
    <row r="15" spans="1:3" ht="25.5">
      <c r="A15" s="33" t="s">
        <v>49</v>
      </c>
      <c r="B15" s="36" t="s">
        <v>50</v>
      </c>
      <c r="C15" s="37">
        <f>SUM(C16)</f>
        <v>5166103</v>
      </c>
    </row>
    <row r="16" spans="1:3" ht="27.75" customHeight="1">
      <c r="A16" s="20" t="s">
        <v>51</v>
      </c>
      <c r="B16" s="17" t="s">
        <v>52</v>
      </c>
      <c r="C16" s="18">
        <v>5166103</v>
      </c>
    </row>
    <row r="17" spans="1:3" ht="23.25" customHeight="1">
      <c r="A17" s="33" t="s">
        <v>10</v>
      </c>
      <c r="B17" s="34" t="s">
        <v>1</v>
      </c>
      <c r="C17" s="35">
        <f>SUM(C18:C20)</f>
        <v>82182400</v>
      </c>
    </row>
    <row r="18" spans="1:3" ht="27.75" customHeight="1">
      <c r="A18" s="20" t="s">
        <v>71</v>
      </c>
      <c r="B18" s="21" t="s">
        <v>72</v>
      </c>
      <c r="C18" s="22">
        <v>68162400</v>
      </c>
    </row>
    <row r="19" spans="1:3" ht="24" customHeight="1">
      <c r="A19" s="20" t="s">
        <v>28</v>
      </c>
      <c r="B19" s="23" t="s">
        <v>13</v>
      </c>
      <c r="C19" s="18">
        <v>12000000</v>
      </c>
    </row>
    <row r="20" spans="1:3" ht="24" customHeight="1">
      <c r="A20" s="20" t="s">
        <v>47</v>
      </c>
      <c r="B20" s="17" t="s">
        <v>48</v>
      </c>
      <c r="C20" s="18">
        <v>2020000</v>
      </c>
    </row>
    <row r="21" spans="1:7" ht="20.25" customHeight="1">
      <c r="A21" s="33" t="s">
        <v>9</v>
      </c>
      <c r="B21" s="34" t="s">
        <v>2</v>
      </c>
      <c r="C21" s="35">
        <f>SUM(C22:C23)</f>
        <v>47220000</v>
      </c>
      <c r="G21" s="24"/>
    </row>
    <row r="22" spans="1:3" ht="17.25" customHeight="1">
      <c r="A22" s="14" t="s">
        <v>29</v>
      </c>
      <c r="B22" s="15" t="s">
        <v>15</v>
      </c>
      <c r="C22" s="16">
        <v>12500000</v>
      </c>
    </row>
    <row r="23" spans="1:6" ht="20.25" customHeight="1">
      <c r="A23" s="14" t="s">
        <v>30</v>
      </c>
      <c r="B23" s="15" t="s">
        <v>31</v>
      </c>
      <c r="C23" s="16">
        <v>34720000</v>
      </c>
      <c r="E23" s="12"/>
      <c r="F23" s="12"/>
    </row>
    <row r="24" spans="1:3" ht="21" customHeight="1">
      <c r="A24" s="33" t="s">
        <v>32</v>
      </c>
      <c r="B24" s="34" t="s">
        <v>16</v>
      </c>
      <c r="C24" s="35">
        <f>SUM(C25:C27)</f>
        <v>9964800</v>
      </c>
    </row>
    <row r="25" spans="1:3" ht="32.25" customHeight="1">
      <c r="A25" s="8" t="s">
        <v>19</v>
      </c>
      <c r="B25" s="17" t="s">
        <v>53</v>
      </c>
      <c r="C25" s="18">
        <v>4000000</v>
      </c>
    </row>
    <row r="26" spans="1:3" ht="57" customHeight="1">
      <c r="A26" s="8" t="s">
        <v>69</v>
      </c>
      <c r="B26" s="17" t="s">
        <v>70</v>
      </c>
      <c r="C26" s="18">
        <v>49000</v>
      </c>
    </row>
    <row r="27" spans="1:3" ht="30" customHeight="1">
      <c r="A27" s="8" t="s">
        <v>20</v>
      </c>
      <c r="B27" s="17" t="s">
        <v>54</v>
      </c>
      <c r="C27" s="18">
        <v>5915800</v>
      </c>
    </row>
    <row r="28" spans="1:3" ht="30" customHeight="1">
      <c r="A28" s="8"/>
      <c r="B28" s="10" t="s">
        <v>75</v>
      </c>
      <c r="C28" s="19">
        <f>C29+C34+C37+C40+C42+C43</f>
        <v>48578943</v>
      </c>
    </row>
    <row r="29" spans="1:3" ht="41.25" customHeight="1">
      <c r="A29" s="32" t="s">
        <v>8</v>
      </c>
      <c r="B29" s="38" t="s">
        <v>17</v>
      </c>
      <c r="C29" s="35">
        <f>SUM(C30:C33)</f>
        <v>31429030</v>
      </c>
    </row>
    <row r="30" spans="1:3" ht="57" customHeight="1">
      <c r="A30" s="8" t="s">
        <v>41</v>
      </c>
      <c r="B30" s="17" t="s">
        <v>43</v>
      </c>
      <c r="C30" s="18">
        <v>400000</v>
      </c>
    </row>
    <row r="31" spans="1:3" ht="65.25" customHeight="1">
      <c r="A31" s="8" t="s">
        <v>21</v>
      </c>
      <c r="B31" s="17" t="s">
        <v>62</v>
      </c>
      <c r="C31" s="18">
        <v>30516283</v>
      </c>
    </row>
    <row r="32" spans="1:3" ht="25.5">
      <c r="A32" s="8" t="s">
        <v>22</v>
      </c>
      <c r="B32" s="17" t="s">
        <v>44</v>
      </c>
      <c r="C32" s="18">
        <v>225000</v>
      </c>
    </row>
    <row r="33" spans="1:3" ht="68.25" customHeight="1">
      <c r="A33" s="8" t="s">
        <v>23</v>
      </c>
      <c r="B33" s="17" t="s">
        <v>63</v>
      </c>
      <c r="C33" s="18">
        <v>287747</v>
      </c>
    </row>
    <row r="34" spans="1:3" ht="24.75" customHeight="1">
      <c r="A34" s="32" t="s">
        <v>7</v>
      </c>
      <c r="B34" s="38" t="s">
        <v>3</v>
      </c>
      <c r="C34" s="35">
        <f>SUM(C35:C36)</f>
        <v>3283918</v>
      </c>
    </row>
    <row r="35" spans="1:6" ht="19.5" customHeight="1">
      <c r="A35" s="8" t="s">
        <v>33</v>
      </c>
      <c r="B35" s="17" t="s">
        <v>34</v>
      </c>
      <c r="C35" s="18">
        <v>1623918</v>
      </c>
      <c r="D35" s="13"/>
      <c r="F35" s="13"/>
    </row>
    <row r="36" spans="1:9" ht="19.5" customHeight="1">
      <c r="A36" s="8" t="s">
        <v>55</v>
      </c>
      <c r="B36" s="17" t="s">
        <v>56</v>
      </c>
      <c r="C36" s="18">
        <v>1660000</v>
      </c>
      <c r="I36" s="40"/>
    </row>
    <row r="37" spans="1:3" ht="25.5">
      <c r="A37" s="32" t="s">
        <v>6</v>
      </c>
      <c r="B37" s="39" t="s">
        <v>45</v>
      </c>
      <c r="C37" s="35">
        <f>SUM(C38:C39)</f>
        <v>10600289</v>
      </c>
    </row>
    <row r="38" spans="1:3" ht="30" customHeight="1">
      <c r="A38" s="8" t="s">
        <v>60</v>
      </c>
      <c r="B38" s="21" t="s">
        <v>64</v>
      </c>
      <c r="C38" s="22">
        <v>8742481</v>
      </c>
    </row>
    <row r="39" spans="1:3" ht="21" customHeight="1">
      <c r="A39" s="8" t="s">
        <v>61</v>
      </c>
      <c r="B39" s="21" t="s">
        <v>65</v>
      </c>
      <c r="C39" s="22">
        <v>1857808</v>
      </c>
    </row>
    <row r="40" spans="1:3" s="40" customFormat="1" ht="25.5">
      <c r="A40" s="32" t="s">
        <v>5</v>
      </c>
      <c r="B40" s="38" t="s">
        <v>4</v>
      </c>
      <c r="C40" s="35">
        <f>SUM(C41)</f>
        <v>1790752</v>
      </c>
    </row>
    <row r="41" spans="1:3" ht="66" customHeight="1">
      <c r="A41" s="8" t="s">
        <v>24</v>
      </c>
      <c r="B41" s="17" t="s">
        <v>66</v>
      </c>
      <c r="C41" s="18">
        <v>1790752</v>
      </c>
    </row>
    <row r="42" spans="1:3" ht="22.5" customHeight="1">
      <c r="A42" s="32" t="s">
        <v>35</v>
      </c>
      <c r="B42" s="38" t="s">
        <v>36</v>
      </c>
      <c r="C42" s="35">
        <v>824219</v>
      </c>
    </row>
    <row r="43" spans="1:3" ht="22.5" customHeight="1">
      <c r="A43" s="32" t="s">
        <v>67</v>
      </c>
      <c r="B43" s="38" t="s">
        <v>68</v>
      </c>
      <c r="C43" s="35">
        <v>650735</v>
      </c>
    </row>
    <row r="44" spans="1:5" ht="18" customHeight="1">
      <c r="A44" s="32" t="s">
        <v>37</v>
      </c>
      <c r="B44" s="38" t="s">
        <v>38</v>
      </c>
      <c r="C44" s="31">
        <f>556435000+52460000+166413300</f>
        <v>775308300</v>
      </c>
      <c r="D44" s="13"/>
      <c r="E44" s="13"/>
    </row>
    <row r="45" spans="1:3" ht="22.5" customHeight="1">
      <c r="A45" s="25"/>
      <c r="B45" s="26" t="s">
        <v>18</v>
      </c>
      <c r="C45" s="27">
        <f>C10+C44</f>
        <v>1350658542</v>
      </c>
    </row>
    <row r="46" spans="1:3" ht="14.25" customHeight="1">
      <c r="A46" s="28"/>
      <c r="B46" s="29"/>
      <c r="C46" s="30"/>
    </row>
    <row r="47" spans="1:3" ht="33" customHeight="1">
      <c r="A47" s="44"/>
      <c r="B47" s="44"/>
      <c r="C47" s="44"/>
    </row>
  </sheetData>
  <mergeCells count="5">
    <mergeCell ref="A6:C6"/>
    <mergeCell ref="A47:C47"/>
    <mergeCell ref="A8:A9"/>
    <mergeCell ref="B8:B9"/>
    <mergeCell ref="C8:C9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workbookViewId="0" topLeftCell="A1">
      <selection activeCell="B41" sqref="B41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3" width="26.125" style="1" hidden="1" customWidth="1"/>
    <col min="4" max="4" width="21.75390625" style="1" hidden="1" customWidth="1"/>
    <col min="5" max="5" width="25.375" style="1" hidden="1" customWidth="1"/>
    <col min="6" max="6" width="21.75390625" style="1" hidden="1" customWidth="1"/>
    <col min="7" max="7" width="26.625" style="1" customWidth="1"/>
    <col min="8" max="8" width="9.125" style="1" bestFit="1" customWidth="1"/>
    <col min="9" max="9" width="11.125" style="1" bestFit="1" customWidth="1"/>
    <col min="10" max="16384" width="9.125" style="1" customWidth="1"/>
  </cols>
  <sheetData>
    <row r="1" spans="3:7" ht="12.75">
      <c r="C1" s="2" t="s">
        <v>59</v>
      </c>
      <c r="E1" s="2" t="s">
        <v>59</v>
      </c>
      <c r="G1" s="2" t="s">
        <v>81</v>
      </c>
    </row>
    <row r="2" spans="3:7" ht="12.75">
      <c r="C2" s="2" t="s">
        <v>57</v>
      </c>
      <c r="E2" s="2" t="s">
        <v>57</v>
      </c>
      <c r="G2" s="2" t="s">
        <v>57</v>
      </c>
    </row>
    <row r="3" spans="3:7" ht="12.75">
      <c r="C3" s="2" t="s">
        <v>58</v>
      </c>
      <c r="E3" s="2" t="s">
        <v>58</v>
      </c>
      <c r="G3" s="2" t="s">
        <v>58</v>
      </c>
    </row>
    <row r="4" spans="1:7" ht="12.75">
      <c r="A4" s="3"/>
      <c r="C4" s="4" t="s">
        <v>73</v>
      </c>
      <c r="E4" s="4" t="s">
        <v>73</v>
      </c>
      <c r="G4" s="4" t="s">
        <v>82</v>
      </c>
    </row>
    <row r="5" spans="2:3" ht="12.75">
      <c r="B5" s="5"/>
      <c r="C5" s="5"/>
    </row>
    <row r="6" spans="1:7" ht="36.75" customHeight="1">
      <c r="A6" s="43" t="s">
        <v>76</v>
      </c>
      <c r="B6" s="43"/>
      <c r="C6" s="43"/>
      <c r="D6" s="43"/>
      <c r="E6" s="43"/>
      <c r="F6" s="43"/>
      <c r="G6" s="43"/>
    </row>
    <row r="7" spans="2:7" ht="15.75">
      <c r="B7" s="6"/>
      <c r="C7" s="7" t="s">
        <v>46</v>
      </c>
      <c r="E7" s="7" t="s">
        <v>46</v>
      </c>
      <c r="G7" s="7" t="s">
        <v>46</v>
      </c>
    </row>
    <row r="8" spans="1:7" ht="15.75" customHeight="1">
      <c r="A8" s="45" t="s">
        <v>12</v>
      </c>
      <c r="B8" s="46" t="s">
        <v>14</v>
      </c>
      <c r="C8" s="47" t="s">
        <v>40</v>
      </c>
      <c r="D8" s="47" t="s">
        <v>78</v>
      </c>
      <c r="E8" s="47" t="s">
        <v>40</v>
      </c>
      <c r="F8" s="47" t="s">
        <v>78</v>
      </c>
      <c r="G8" s="47" t="s">
        <v>40</v>
      </c>
    </row>
    <row r="9" spans="1:7" ht="25.5" customHeight="1">
      <c r="A9" s="45"/>
      <c r="B9" s="46"/>
      <c r="C9" s="48"/>
      <c r="D9" s="48"/>
      <c r="E9" s="48"/>
      <c r="F9" s="48"/>
      <c r="G9" s="48"/>
    </row>
    <row r="10" spans="1:9" ht="13.5" customHeight="1">
      <c r="A10" s="9" t="s">
        <v>25</v>
      </c>
      <c r="B10" s="10" t="s">
        <v>42</v>
      </c>
      <c r="C10" s="11">
        <f>C11+C28</f>
        <v>599696537</v>
      </c>
      <c r="D10" s="11">
        <f>D11+D28</f>
        <v>487216</v>
      </c>
      <c r="E10" s="11">
        <f>C10+D10</f>
        <v>600183753</v>
      </c>
      <c r="F10" s="11">
        <f>F11+F28</f>
        <v>0</v>
      </c>
      <c r="G10" s="11">
        <f>E10+F10</f>
        <v>600183753</v>
      </c>
      <c r="H10" s="13"/>
      <c r="I10" s="13"/>
    </row>
    <row r="11" spans="1:7" ht="13.5" customHeight="1">
      <c r="A11" s="9"/>
      <c r="B11" s="10" t="s">
        <v>74</v>
      </c>
      <c r="C11" s="11">
        <f>C12+C15+C17+C21+C24</f>
        <v>546499141</v>
      </c>
      <c r="D11" s="11">
        <f>D12+D15+D17+D21+D24</f>
        <v>0</v>
      </c>
      <c r="E11" s="11">
        <f aca="true" t="shared" si="0" ref="E11:E45">C11+D11</f>
        <v>546499141</v>
      </c>
      <c r="F11" s="11">
        <f>F12+F15+F17+F21+F24</f>
        <v>0</v>
      </c>
      <c r="G11" s="11">
        <f aca="true" t="shared" si="1" ref="G11:G39">E11+F11</f>
        <v>546499141</v>
      </c>
    </row>
    <row r="12" spans="1:7" ht="19.5" customHeight="1">
      <c r="A12" s="33" t="s">
        <v>11</v>
      </c>
      <c r="B12" s="34" t="s">
        <v>0</v>
      </c>
      <c r="C12" s="35">
        <f>SUM(C13)</f>
        <v>394488620</v>
      </c>
      <c r="D12" s="35">
        <f>SUM(D13)</f>
        <v>0</v>
      </c>
      <c r="E12" s="35">
        <f t="shared" si="0"/>
        <v>394488620</v>
      </c>
      <c r="F12" s="35">
        <f>SUM(F13)</f>
        <v>0</v>
      </c>
      <c r="G12" s="35">
        <f t="shared" si="1"/>
        <v>394488620</v>
      </c>
    </row>
    <row r="13" spans="1:7" ht="12.75">
      <c r="A13" s="14" t="s">
        <v>26</v>
      </c>
      <c r="B13" s="15" t="s">
        <v>27</v>
      </c>
      <c r="C13" s="16">
        <v>394488620</v>
      </c>
      <c r="D13" s="16">
        <v>0</v>
      </c>
      <c r="E13" s="16">
        <f t="shared" si="0"/>
        <v>394488620</v>
      </c>
      <c r="F13" s="16">
        <v>0</v>
      </c>
      <c r="G13" s="16">
        <f t="shared" si="1"/>
        <v>394488620</v>
      </c>
    </row>
    <row r="14" spans="1:7" ht="25.5">
      <c r="A14" s="14"/>
      <c r="B14" s="17" t="s">
        <v>39</v>
      </c>
      <c r="C14" s="18">
        <v>106685898</v>
      </c>
      <c r="D14" s="18">
        <v>0</v>
      </c>
      <c r="E14" s="18">
        <f t="shared" si="0"/>
        <v>106685898</v>
      </c>
      <c r="F14" s="18">
        <v>0</v>
      </c>
      <c r="G14" s="18">
        <f t="shared" si="1"/>
        <v>106685898</v>
      </c>
    </row>
    <row r="15" spans="1:7" ht="25.5">
      <c r="A15" s="33" t="s">
        <v>49</v>
      </c>
      <c r="B15" s="36" t="s">
        <v>50</v>
      </c>
      <c r="C15" s="37">
        <f>SUM(C16)</f>
        <v>5166103</v>
      </c>
      <c r="D15" s="37">
        <f>SUM(D16)</f>
        <v>0</v>
      </c>
      <c r="E15" s="37">
        <f t="shared" si="0"/>
        <v>5166103</v>
      </c>
      <c r="F15" s="37">
        <f>SUM(F16)</f>
        <v>0</v>
      </c>
      <c r="G15" s="37">
        <f t="shared" si="1"/>
        <v>5166103</v>
      </c>
    </row>
    <row r="16" spans="1:7" ht="27.75" customHeight="1">
      <c r="A16" s="20" t="s">
        <v>51</v>
      </c>
      <c r="B16" s="17" t="s">
        <v>52</v>
      </c>
      <c r="C16" s="18">
        <v>5166103</v>
      </c>
      <c r="D16" s="18">
        <v>0</v>
      </c>
      <c r="E16" s="18">
        <f t="shared" si="0"/>
        <v>5166103</v>
      </c>
      <c r="F16" s="18">
        <v>0</v>
      </c>
      <c r="G16" s="18">
        <f t="shared" si="1"/>
        <v>5166103</v>
      </c>
    </row>
    <row r="17" spans="1:7" ht="23.25" customHeight="1">
      <c r="A17" s="33" t="s">
        <v>10</v>
      </c>
      <c r="B17" s="34" t="s">
        <v>1</v>
      </c>
      <c r="C17" s="35">
        <f>SUM(C18:C20)</f>
        <v>83882400</v>
      </c>
      <c r="D17" s="35">
        <f>SUM(D18:D20)</f>
        <v>0</v>
      </c>
      <c r="E17" s="35">
        <f t="shared" si="0"/>
        <v>83882400</v>
      </c>
      <c r="F17" s="35">
        <f>SUM(F18:F20)</f>
        <v>0</v>
      </c>
      <c r="G17" s="35">
        <f t="shared" si="1"/>
        <v>83882400</v>
      </c>
    </row>
    <row r="18" spans="1:7" ht="27.75" customHeight="1">
      <c r="A18" s="20" t="s">
        <v>71</v>
      </c>
      <c r="B18" s="21" t="s">
        <v>72</v>
      </c>
      <c r="C18" s="22">
        <v>68162400</v>
      </c>
      <c r="D18" s="22">
        <v>0</v>
      </c>
      <c r="E18" s="22">
        <f t="shared" si="0"/>
        <v>68162400</v>
      </c>
      <c r="F18" s="22">
        <v>0</v>
      </c>
      <c r="G18" s="22">
        <f t="shared" si="1"/>
        <v>68162400</v>
      </c>
    </row>
    <row r="19" spans="1:7" ht="24" customHeight="1">
      <c r="A19" s="20" t="s">
        <v>28</v>
      </c>
      <c r="B19" s="23" t="s">
        <v>13</v>
      </c>
      <c r="C19" s="18">
        <v>13700000</v>
      </c>
      <c r="D19" s="18">
        <v>0</v>
      </c>
      <c r="E19" s="18">
        <f t="shared" si="0"/>
        <v>13700000</v>
      </c>
      <c r="F19" s="18">
        <v>0</v>
      </c>
      <c r="G19" s="18">
        <f t="shared" si="1"/>
        <v>13700000</v>
      </c>
    </row>
    <row r="20" spans="1:7" ht="24" customHeight="1">
      <c r="A20" s="20" t="s">
        <v>47</v>
      </c>
      <c r="B20" s="17" t="s">
        <v>48</v>
      </c>
      <c r="C20" s="18">
        <v>2020000</v>
      </c>
      <c r="D20" s="18">
        <v>0</v>
      </c>
      <c r="E20" s="18">
        <f t="shared" si="0"/>
        <v>2020000</v>
      </c>
      <c r="F20" s="18">
        <v>0</v>
      </c>
      <c r="G20" s="18">
        <f t="shared" si="1"/>
        <v>2020000</v>
      </c>
    </row>
    <row r="21" spans="1:7" ht="20.25" customHeight="1">
      <c r="A21" s="33" t="s">
        <v>9</v>
      </c>
      <c r="B21" s="34" t="s">
        <v>2</v>
      </c>
      <c r="C21" s="35">
        <f>SUM(C22:C23)</f>
        <v>51258000</v>
      </c>
      <c r="D21" s="35">
        <f>SUM(D22:D23)</f>
        <v>0</v>
      </c>
      <c r="E21" s="35">
        <f t="shared" si="0"/>
        <v>51258000</v>
      </c>
      <c r="F21" s="35">
        <f>SUM(F22:F23)</f>
        <v>0</v>
      </c>
      <c r="G21" s="35">
        <f t="shared" si="1"/>
        <v>51258000</v>
      </c>
    </row>
    <row r="22" spans="1:7" ht="17.25" customHeight="1">
      <c r="A22" s="14" t="s">
        <v>29</v>
      </c>
      <c r="B22" s="15" t="s">
        <v>15</v>
      </c>
      <c r="C22" s="16">
        <v>13252000</v>
      </c>
      <c r="D22" s="16">
        <v>0</v>
      </c>
      <c r="E22" s="16">
        <f t="shared" si="0"/>
        <v>13252000</v>
      </c>
      <c r="F22" s="16">
        <v>0</v>
      </c>
      <c r="G22" s="16">
        <f t="shared" si="1"/>
        <v>13252000</v>
      </c>
    </row>
    <row r="23" spans="1:7" ht="20.25" customHeight="1">
      <c r="A23" s="14" t="s">
        <v>30</v>
      </c>
      <c r="B23" s="15" t="s">
        <v>31</v>
      </c>
      <c r="C23" s="16">
        <v>38006000</v>
      </c>
      <c r="D23" s="16">
        <v>0</v>
      </c>
      <c r="E23" s="16">
        <f t="shared" si="0"/>
        <v>38006000</v>
      </c>
      <c r="F23" s="16">
        <v>0</v>
      </c>
      <c r="G23" s="16">
        <f t="shared" si="1"/>
        <v>38006000</v>
      </c>
    </row>
    <row r="24" spans="1:7" ht="21" customHeight="1">
      <c r="A24" s="33" t="s">
        <v>32</v>
      </c>
      <c r="B24" s="34" t="s">
        <v>16</v>
      </c>
      <c r="C24" s="35">
        <f>SUM(C25:C27)</f>
        <v>11704018</v>
      </c>
      <c r="D24" s="35">
        <f>SUM(D25:D27)</f>
        <v>0</v>
      </c>
      <c r="E24" s="35">
        <f t="shared" si="0"/>
        <v>11704018</v>
      </c>
      <c r="F24" s="35">
        <f>SUM(F25:F27)</f>
        <v>0</v>
      </c>
      <c r="G24" s="35">
        <f t="shared" si="1"/>
        <v>11704018</v>
      </c>
    </row>
    <row r="25" spans="1:7" ht="32.25" customHeight="1">
      <c r="A25" s="8" t="s">
        <v>19</v>
      </c>
      <c r="B25" s="17" t="s">
        <v>53</v>
      </c>
      <c r="C25" s="18">
        <v>4000000</v>
      </c>
      <c r="D25" s="18">
        <v>0</v>
      </c>
      <c r="E25" s="18">
        <f t="shared" si="0"/>
        <v>4000000</v>
      </c>
      <c r="F25" s="18">
        <v>0</v>
      </c>
      <c r="G25" s="18">
        <f t="shared" si="1"/>
        <v>4000000</v>
      </c>
    </row>
    <row r="26" spans="1:7" ht="57" customHeight="1">
      <c r="A26" s="8" t="s">
        <v>69</v>
      </c>
      <c r="B26" s="17" t="s">
        <v>70</v>
      </c>
      <c r="C26" s="18">
        <v>49000</v>
      </c>
      <c r="D26" s="18">
        <v>0</v>
      </c>
      <c r="E26" s="18">
        <f t="shared" si="0"/>
        <v>49000</v>
      </c>
      <c r="F26" s="18">
        <v>0</v>
      </c>
      <c r="G26" s="18">
        <f t="shared" si="1"/>
        <v>49000</v>
      </c>
    </row>
    <row r="27" spans="1:7" ht="30" customHeight="1">
      <c r="A27" s="8" t="s">
        <v>20</v>
      </c>
      <c r="B27" s="17" t="s">
        <v>54</v>
      </c>
      <c r="C27" s="18">
        <f>7443260+211758</f>
        <v>7655018</v>
      </c>
      <c r="D27" s="18">
        <v>0</v>
      </c>
      <c r="E27" s="18">
        <f t="shared" si="0"/>
        <v>7655018</v>
      </c>
      <c r="F27" s="18">
        <v>0</v>
      </c>
      <c r="G27" s="18">
        <f t="shared" si="1"/>
        <v>7655018</v>
      </c>
    </row>
    <row r="28" spans="1:7" ht="30" customHeight="1">
      <c r="A28" s="8"/>
      <c r="B28" s="10" t="s">
        <v>75</v>
      </c>
      <c r="C28" s="19">
        <f>C29+C34+C37+C40+C43+C44</f>
        <v>53197396</v>
      </c>
      <c r="D28" s="19">
        <f>D29+D34+D37+D40+D43+D44</f>
        <v>487216</v>
      </c>
      <c r="E28" s="19">
        <f t="shared" si="0"/>
        <v>53684612</v>
      </c>
      <c r="F28" s="19">
        <f>F29+F34+F37+F40+F43+F44</f>
        <v>0</v>
      </c>
      <c r="G28" s="19">
        <f t="shared" si="1"/>
        <v>53684612</v>
      </c>
    </row>
    <row r="29" spans="1:7" ht="41.25" customHeight="1">
      <c r="A29" s="32" t="s">
        <v>8</v>
      </c>
      <c r="B29" s="38" t="s">
        <v>17</v>
      </c>
      <c r="C29" s="35">
        <f>SUM(C30:C33)</f>
        <v>31429030</v>
      </c>
      <c r="D29" s="35">
        <f>SUM(D30:D33)</f>
        <v>487216</v>
      </c>
      <c r="E29" s="35">
        <f t="shared" si="0"/>
        <v>31916246</v>
      </c>
      <c r="F29" s="35">
        <f>SUM(F30:F33)</f>
        <v>0</v>
      </c>
      <c r="G29" s="35">
        <f t="shared" si="1"/>
        <v>31916246</v>
      </c>
    </row>
    <row r="30" spans="1:7" ht="57" customHeight="1">
      <c r="A30" s="8" t="s">
        <v>41</v>
      </c>
      <c r="B30" s="17" t="s">
        <v>43</v>
      </c>
      <c r="C30" s="18">
        <v>400000</v>
      </c>
      <c r="D30" s="18">
        <v>0</v>
      </c>
      <c r="E30" s="18">
        <f t="shared" si="0"/>
        <v>400000</v>
      </c>
      <c r="F30" s="18">
        <v>0</v>
      </c>
      <c r="G30" s="18">
        <f t="shared" si="1"/>
        <v>400000</v>
      </c>
    </row>
    <row r="31" spans="1:7" ht="65.25" customHeight="1">
      <c r="A31" s="8" t="s">
        <v>21</v>
      </c>
      <c r="B31" s="17" t="s">
        <v>77</v>
      </c>
      <c r="C31" s="18">
        <v>30516283</v>
      </c>
      <c r="D31" s="18">
        <v>0</v>
      </c>
      <c r="E31" s="18">
        <f t="shared" si="0"/>
        <v>30516283</v>
      </c>
      <c r="F31" s="18">
        <v>0</v>
      </c>
      <c r="G31" s="18">
        <f t="shared" si="1"/>
        <v>30516283</v>
      </c>
    </row>
    <row r="32" spans="1:7" ht="25.5">
      <c r="A32" s="8" t="s">
        <v>22</v>
      </c>
      <c r="B32" s="17" t="s">
        <v>44</v>
      </c>
      <c r="C32" s="18">
        <v>225000</v>
      </c>
      <c r="D32" s="18">
        <v>0</v>
      </c>
      <c r="E32" s="18">
        <f t="shared" si="0"/>
        <v>225000</v>
      </c>
      <c r="F32" s="18">
        <v>0</v>
      </c>
      <c r="G32" s="18">
        <f t="shared" si="1"/>
        <v>225000</v>
      </c>
    </row>
    <row r="33" spans="1:7" ht="75.75" customHeight="1">
      <c r="A33" s="8" t="s">
        <v>23</v>
      </c>
      <c r="B33" s="17" t="s">
        <v>63</v>
      </c>
      <c r="C33" s="18">
        <v>287747</v>
      </c>
      <c r="D33" s="18">
        <v>487216</v>
      </c>
      <c r="E33" s="18">
        <f t="shared" si="0"/>
        <v>774963</v>
      </c>
      <c r="F33" s="18"/>
      <c r="G33" s="18">
        <f t="shared" si="1"/>
        <v>774963</v>
      </c>
    </row>
    <row r="34" spans="1:7" ht="24.75" customHeight="1">
      <c r="A34" s="32" t="s">
        <v>7</v>
      </c>
      <c r="B34" s="38" t="s">
        <v>3</v>
      </c>
      <c r="C34" s="35">
        <f>SUM(C35:C36)</f>
        <v>3283918</v>
      </c>
      <c r="D34" s="35">
        <f>SUM(D35:D36)</f>
        <v>0</v>
      </c>
      <c r="E34" s="35">
        <f t="shared" si="0"/>
        <v>3283918</v>
      </c>
      <c r="F34" s="35">
        <f>SUM(F35:F36)</f>
        <v>0</v>
      </c>
      <c r="G34" s="35">
        <f t="shared" si="1"/>
        <v>3283918</v>
      </c>
    </row>
    <row r="35" spans="1:7" ht="19.5" customHeight="1">
      <c r="A35" s="8" t="s">
        <v>33</v>
      </c>
      <c r="B35" s="17" t="s">
        <v>34</v>
      </c>
      <c r="C35" s="18">
        <v>1623918</v>
      </c>
      <c r="D35" s="18">
        <v>0</v>
      </c>
      <c r="E35" s="18">
        <f t="shared" si="0"/>
        <v>1623918</v>
      </c>
      <c r="F35" s="18">
        <v>0</v>
      </c>
      <c r="G35" s="18">
        <f t="shared" si="1"/>
        <v>1623918</v>
      </c>
    </row>
    <row r="36" spans="1:9" ht="19.5" customHeight="1">
      <c r="A36" s="8" t="s">
        <v>55</v>
      </c>
      <c r="B36" s="17" t="s">
        <v>56</v>
      </c>
      <c r="C36" s="18">
        <v>1660000</v>
      </c>
      <c r="D36" s="18">
        <v>0</v>
      </c>
      <c r="E36" s="18">
        <f t="shared" si="0"/>
        <v>1660000</v>
      </c>
      <c r="F36" s="18">
        <v>0</v>
      </c>
      <c r="G36" s="18">
        <f t="shared" si="1"/>
        <v>1660000</v>
      </c>
      <c r="I36" s="40"/>
    </row>
    <row r="37" spans="1:7" ht="25.5">
      <c r="A37" s="32" t="s">
        <v>6</v>
      </c>
      <c r="B37" s="39" t="s">
        <v>45</v>
      </c>
      <c r="C37" s="35">
        <f>SUM(C38:C39)</f>
        <v>10600289</v>
      </c>
      <c r="D37" s="35">
        <f>SUM(D38:D39)</f>
        <v>0</v>
      </c>
      <c r="E37" s="35">
        <f t="shared" si="0"/>
        <v>10600289</v>
      </c>
      <c r="F37" s="35">
        <f>SUM(F38:F39)</f>
        <v>0</v>
      </c>
      <c r="G37" s="35">
        <f t="shared" si="1"/>
        <v>10600289</v>
      </c>
    </row>
    <row r="38" spans="1:7" ht="30" customHeight="1">
      <c r="A38" s="8" t="s">
        <v>60</v>
      </c>
      <c r="B38" s="21" t="s">
        <v>64</v>
      </c>
      <c r="C38" s="22">
        <v>8742481</v>
      </c>
      <c r="D38" s="22">
        <v>0</v>
      </c>
      <c r="E38" s="22">
        <f t="shared" si="0"/>
        <v>8742481</v>
      </c>
      <c r="F38" s="22">
        <v>0</v>
      </c>
      <c r="G38" s="22">
        <f t="shared" si="1"/>
        <v>8742481</v>
      </c>
    </row>
    <row r="39" spans="1:7" ht="21" customHeight="1">
      <c r="A39" s="8" t="s">
        <v>61</v>
      </c>
      <c r="B39" s="21" t="s">
        <v>65</v>
      </c>
      <c r="C39" s="22">
        <v>1857808</v>
      </c>
      <c r="D39" s="22">
        <v>0</v>
      </c>
      <c r="E39" s="22">
        <f t="shared" si="0"/>
        <v>1857808</v>
      </c>
      <c r="F39" s="22">
        <v>0</v>
      </c>
      <c r="G39" s="22">
        <f t="shared" si="1"/>
        <v>1857808</v>
      </c>
    </row>
    <row r="40" spans="1:7" s="40" customFormat="1" ht="25.5">
      <c r="A40" s="32" t="s">
        <v>5</v>
      </c>
      <c r="B40" s="38" t="s">
        <v>4</v>
      </c>
      <c r="C40" s="35">
        <f>SUM(C41:C42)</f>
        <v>1790752</v>
      </c>
      <c r="D40" s="35">
        <f>SUM(D41:D42)</f>
        <v>0</v>
      </c>
      <c r="E40" s="35">
        <f>SUM(E41:E42)</f>
        <v>1790752</v>
      </c>
      <c r="F40" s="35">
        <f>SUM(F41:F42)</f>
        <v>0</v>
      </c>
      <c r="G40" s="35">
        <f>SUM(G41:G42)</f>
        <v>1790752</v>
      </c>
    </row>
    <row r="41" spans="1:7" ht="63.75">
      <c r="A41" s="8" t="s">
        <v>24</v>
      </c>
      <c r="B41" s="17" t="s">
        <v>66</v>
      </c>
      <c r="C41" s="18">
        <v>1790752</v>
      </c>
      <c r="D41" s="18">
        <v>-450000</v>
      </c>
      <c r="E41" s="18">
        <f>C41+D41</f>
        <v>1340752</v>
      </c>
      <c r="F41" s="18"/>
      <c r="G41" s="18">
        <f aca="true" t="shared" si="2" ref="G41:G46">E41+F41</f>
        <v>1340752</v>
      </c>
    </row>
    <row r="42" spans="1:7" ht="43.5" customHeight="1">
      <c r="A42" s="8" t="s">
        <v>79</v>
      </c>
      <c r="B42" s="17" t="s">
        <v>80</v>
      </c>
      <c r="C42" s="18">
        <v>0</v>
      </c>
      <c r="D42" s="18">
        <v>450000</v>
      </c>
      <c r="E42" s="18">
        <f t="shared" si="0"/>
        <v>450000</v>
      </c>
      <c r="F42" s="18"/>
      <c r="G42" s="18">
        <f t="shared" si="2"/>
        <v>450000</v>
      </c>
    </row>
    <row r="43" spans="1:7" ht="22.5" customHeight="1">
      <c r="A43" s="32" t="s">
        <v>35</v>
      </c>
      <c r="B43" s="38" t="s">
        <v>36</v>
      </c>
      <c r="C43" s="35">
        <v>3951200</v>
      </c>
      <c r="D43" s="35">
        <v>0</v>
      </c>
      <c r="E43" s="35">
        <f t="shared" si="0"/>
        <v>3951200</v>
      </c>
      <c r="F43" s="35">
        <v>0</v>
      </c>
      <c r="G43" s="35">
        <f t="shared" si="2"/>
        <v>3951200</v>
      </c>
    </row>
    <row r="44" spans="1:7" ht="22.5" customHeight="1">
      <c r="A44" s="32" t="s">
        <v>67</v>
      </c>
      <c r="B44" s="38" t="s">
        <v>68</v>
      </c>
      <c r="C44" s="35">
        <v>2142207</v>
      </c>
      <c r="D44" s="35">
        <v>0</v>
      </c>
      <c r="E44" s="35">
        <f t="shared" si="0"/>
        <v>2142207</v>
      </c>
      <c r="F44" s="35">
        <v>0</v>
      </c>
      <c r="G44" s="35">
        <f t="shared" si="2"/>
        <v>2142207</v>
      </c>
    </row>
    <row r="45" spans="1:7" ht="18" customHeight="1">
      <c r="A45" s="32" t="s">
        <v>37</v>
      </c>
      <c r="B45" s="38" t="s">
        <v>38</v>
      </c>
      <c r="C45" s="35">
        <v>1884425200</v>
      </c>
      <c r="D45" s="35">
        <v>71103700</v>
      </c>
      <c r="E45" s="35">
        <f t="shared" si="0"/>
        <v>1955528900</v>
      </c>
      <c r="F45" s="35">
        <f>25000000+21400000</f>
        <v>46400000</v>
      </c>
      <c r="G45" s="35">
        <f t="shared" si="2"/>
        <v>2001928900</v>
      </c>
    </row>
    <row r="46" spans="1:7" ht="22.5" customHeight="1">
      <c r="A46" s="25"/>
      <c r="B46" s="26" t="s">
        <v>18</v>
      </c>
      <c r="C46" s="27">
        <f>C10+C45</f>
        <v>2484121737</v>
      </c>
      <c r="D46" s="27">
        <f>D10+D45</f>
        <v>71590916</v>
      </c>
      <c r="E46" s="27">
        <f>C46+D46</f>
        <v>2555712653</v>
      </c>
      <c r="F46" s="27">
        <f>F10+F45</f>
        <v>46400000</v>
      </c>
      <c r="G46" s="27">
        <f t="shared" si="2"/>
        <v>2602112653</v>
      </c>
    </row>
    <row r="47" spans="1:3" ht="14.25" customHeight="1">
      <c r="A47" s="28"/>
      <c r="B47" s="29"/>
      <c r="C47" s="30"/>
    </row>
    <row r="48" spans="1:3" ht="33" customHeight="1">
      <c r="A48" s="41"/>
      <c r="B48" s="41"/>
      <c r="C48" s="42"/>
    </row>
  </sheetData>
  <mergeCells count="8">
    <mergeCell ref="F8:F9"/>
    <mergeCell ref="G8:G9"/>
    <mergeCell ref="A6:G6"/>
    <mergeCell ref="D8:D9"/>
    <mergeCell ref="E8:E9"/>
    <mergeCell ref="A8:A9"/>
    <mergeCell ref="B8:B9"/>
    <mergeCell ref="C8:C9"/>
  </mergeCells>
  <printOptions/>
  <pageMargins left="0.5905511811023623" right="0" top="0" bottom="0" header="0" footer="0"/>
  <pageSetup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2020-02-28T05:22:02Z</cp:lastPrinted>
  <dcterms:created xsi:type="dcterms:W3CDTF">2007-04-05T07:39:38Z</dcterms:created>
  <dcterms:modified xsi:type="dcterms:W3CDTF">2020-02-28T05:22:11Z</dcterms:modified>
  <cp:category/>
  <cp:version/>
  <cp:contentType/>
  <cp:contentStatus/>
</cp:coreProperties>
</file>