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0" sheetId="1" r:id="rId1"/>
  </sheets>
  <definedNames>
    <definedName name="_xlnm.Print_Titles" localSheetId="0">'2020'!$7:$9</definedName>
    <definedName name="_xlnm.Print_Area" localSheetId="0">'2020'!$A$1:$E$95</definedName>
  </definedNames>
  <calcPr fullCalcOnLoad="1"/>
</workbook>
</file>

<file path=xl/sharedStrings.xml><?xml version="1.0" encoding="utf-8"?>
<sst xmlns="http://schemas.openxmlformats.org/spreadsheetml/2006/main" count="129" uniqueCount="126">
  <si>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</si>
  <si>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</si>
  <si>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</si>
  <si>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</si>
  <si>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</si>
  <si>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</si>
  <si>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</si>
  <si>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</si>
  <si>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</si>
  <si>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</si>
  <si>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</si>
  <si>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</si>
  <si>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</si>
  <si>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</si>
  <si>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</si>
  <si>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</si>
  <si>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</si>
  <si>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</si>
  <si>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</si>
  <si>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</si>
  <si>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</si>
  <si>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</si>
  <si>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 - энергетических ресурсов, услуг водоснабжения, водоотведения, потребляемых муниципальными учреждениями</t>
  </si>
  <si>
    <t>- на реализацию переданных государственных полномочий по социальному обслуживанию граждан</t>
  </si>
  <si>
    <t>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</si>
  <si>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</si>
  <si>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</si>
  <si>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</si>
  <si>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</si>
  <si>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</si>
  <si>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</si>
  <si>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</si>
  <si>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</si>
  <si>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</si>
  <si>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</si>
  <si>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</si>
  <si>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000 2 02 35280 04 0000 150</t>
  </si>
  <si>
    <t>000 2 02 35380 04 0000 150</t>
  </si>
  <si>
    <t>000 2 02 35930 04 0000 150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</si>
  <si>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</si>
  <si>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</si>
  <si>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</si>
  <si>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</si>
  <si>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</si>
  <si>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</si>
  <si>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</si>
  <si>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</si>
  <si>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</si>
  <si>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приобретение транспортных средств для организации перевозки обучающихся 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</si>
  <si>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</si>
  <si>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 xml:space="preserve"> - на проведение капитального ремонта зданий муниципальных общеобразовательных  организаций </t>
  </si>
  <si>
    <t xml:space="preserve"> - на финансовую поддержку организаций спортивной подготовки по базовым видам спорта</t>
  </si>
  <si>
    <t xml:space="preserve"> - на проведение комплексных кадастровых работ на территории Челябинской области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</si>
  <si>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</si>
  <si>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000 2 02 25555 04 0000 150</t>
  </si>
  <si>
    <t>Проект  на 2020 год</t>
  </si>
  <si>
    <t>Дотации бюджетам городских округов на выравнивание  бюджетной обеспеченности из бюджета субъекта Российской Федерации</t>
  </si>
  <si>
    <t>- на содержание в приютах животных без владельцев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</si>
  <si>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</si>
  <si>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</si>
  <si>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</si>
  <si>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 xml:space="preserve"> - на проведение капитального ремонта зданий и сооружений муниципальных организаций дошкольного образования</t>
  </si>
  <si>
    <t>000 2 02 49999 04 0000 150</t>
  </si>
  <si>
    <t xml:space="preserve"> - на проведение капитального ремонта зданий и сооружений муниципальных организаций дополнительного образования </t>
  </si>
  <si>
    <t xml:space="preserve"> -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</si>
  <si>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к решению Собрания</t>
  </si>
  <si>
    <t>депутатов города Снежинска</t>
  </si>
  <si>
    <t xml:space="preserve"> от                  №                                </t>
  </si>
  <si>
    <t>Приложение № 5</t>
  </si>
  <si>
    <t>Прочие межбюджетные трансферты, передаваемые бюджетам городских округов</t>
  </si>
  <si>
    <t>000 2 02 25519 04 0000 150</t>
  </si>
  <si>
    <t xml:space="preserve">Субсидия бюджетам городских округов на поддержку отрасли культуры
</t>
  </si>
  <si>
    <t>- на комплектование книжных фондов муниципальных общедоступных библиотек</t>
  </si>
  <si>
    <t>- на организацию работы органов управления социальной защиты населения муниципальных образований</t>
  </si>
  <si>
    <t xml:space="preserve"> - на содержание, развитие и поддержку ведущих команд (клубов) по игровым и техническим видам спорта, участвующих в чемпионата и первенствах Челябинской области и России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</si>
  <si>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</si>
  <si>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</si>
  <si>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 xml:space="preserve"> - на капитальный ремонт, ремонт и содержание автомобильных дорог общего пользования местного значения</t>
  </si>
  <si>
    <t xml:space="preserve"> 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</si>
  <si>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 xml:space="preserve"> - на проведение работ по описанию местоположения границ территориальных зон 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</si>
  <si>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</si>
  <si>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</si>
  <si>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</si>
  <si>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</si>
  <si>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 xml:space="preserve">Субвенции бюджетам городских округов на выполнение передаваемых полномочий субъектов Российской Федерации
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</si>
  <si>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</si>
  <si>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</si>
  <si>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для обучающихся с ограниченными возможностями здоровья,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</si>
  <si>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</si>
  <si>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</si>
  <si>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</si>
  <si>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</si>
  <si>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</si>
  <si>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</si>
  <si>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
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</si>
  <si>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</si>
  <si>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</si>
  <si>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</si>
  <si>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</si>
  <si>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Субвенции бюджетам городских округов на государственную регистрацию актов гражданского состояния
</t>
  </si>
  <si>
    <t xml:space="preserve"> '-  на создание виртуальных концертных залов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</si>
  <si>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</si>
  <si>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</si>
  <si>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</si>
  <si>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 xml:space="preserve"> - на оплату услуг специалистов по организации физкультурно- оздоровительной и спортивно-массовой работы с населением от 6 до 18 лет</t>
  </si>
  <si>
    <t xml:space="preserve"> - на оплату услуг специалистов по организации физкультурно- оздоровительной и спортивно-массовой работы с населением, занятым в экономике, и гражданами старшего поколения</t>
  </si>
  <si>
    <t>Объем  межбюджетных  трансфертов, получаемых из других бюджетов бюджетной системы Российской Федерации на 2020 год</t>
  </si>
  <si>
    <t>Изменения</t>
  </si>
  <si>
    <t>Проект 2020 год</t>
  </si>
  <si>
    <t>- на осуществление единовременной выплаты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</si>
  <si>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</si>
  <si>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</si>
  <si>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повышение уровня доступности учреждений физической культуры и спорта для инвалидов и других маломобильных групп населения в муниципальных образованиях Челябинской области</t>
  </si>
  <si>
    <t>000 2 02 25027 04 0000 150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</si>
  <si>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</t>
  </si>
  <si>
    <t>Субсидии бюджетам городских округов на проведение комплексных кадастровых работ</t>
  </si>
  <si>
    <t>000 2 02 25511 04 0000 150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</si>
  <si>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</si>
  <si>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</si>
  <si>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000 2 02 35120 04 0000 150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</si>
  <si>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</si>
  <si>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</si>
  <si>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</si>
  <si>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</si>
  <si>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Приложение  5</t>
  </si>
  <si>
    <t xml:space="preserve"> от 06.02.2020 г.  № 2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</si>
</sst>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 quotePrefix="1">
      <alignment horizontal="left" vertical="top" wrapText="1"/>
    </xf>
    <xf numFmtId="49" fontId="11" fillId="0" borderId="1" xfId="0" applyNumberFormat="1" applyFont="1" applyFill="1" applyBorder="1" applyAlignment="1" quotePrefix="1">
      <alignment horizontal="left" vertical="top" wrapText="1"/>
    </xf>
    <xf numFmtId="0" fontId="11" fillId="0" borderId="1" xfId="0" applyFont="1" applyFill="1" applyBorder="1" applyAlignment="1" quotePrefix="1">
      <alignment vertical="center" wrapText="1"/>
    </xf>
    <xf numFmtId="0" fontId="11" fillId="0" borderId="1" xfId="0" applyNumberFormat="1" applyFont="1" applyFill="1" applyBorder="1" applyAlignment="1" quotePrefix="1">
      <alignment vertical="center" wrapText="1"/>
    </xf>
    <xf numFmtId="49" fontId="11" fillId="0" borderId="1" xfId="0" applyNumberFormat="1" applyFont="1" applyFill="1" applyBorder="1" applyAlignment="1" quotePrefix="1">
      <alignment vertical="center" wrapText="1"/>
    </xf>
    <xf numFmtId="0" fontId="11" fillId="0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/>
    </xf>
    <xf numFmtId="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" fontId="9" fillId="2" borderId="0" xfId="0" applyNumberFormat="1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view="pageBreakPreview" zoomScaleSheetLayoutView="100" workbookViewId="0" topLeftCell="A1">
      <selection activeCell="I10" sqref="I10"/>
    </sheetView>
  </sheetViews>
  <sheetFormatPr defaultColWidth="9.00390625" defaultRowHeight="12.75"/>
  <cols>
    <col min="1" max="1" width="26.75390625" style="1" customWidth="1"/>
    <col min="2" max="2" width="59.375" style="1" customWidth="1"/>
    <col min="3" max="3" width="23.875" style="2" hidden="1" customWidth="1"/>
    <col min="4" max="4" width="19.125" style="2" hidden="1" customWidth="1"/>
    <col min="5" max="5" width="23.875" style="2" customWidth="1"/>
    <col min="6" max="6" width="14.75390625" style="1" customWidth="1"/>
    <col min="7" max="8" width="8.875" style="1" customWidth="1"/>
    <col min="9" max="9" width="10.375" style="1" customWidth="1"/>
    <col min="10" max="16384" width="8.875" style="1" customWidth="1"/>
  </cols>
  <sheetData>
    <row r="1" spans="3:5" s="2" customFormat="1" ht="12.75">
      <c r="C1" s="2" t="s">
        <v>68</v>
      </c>
      <c r="E1" s="2" t="s">
        <v>124</v>
      </c>
    </row>
    <row r="2" spans="3:5" s="2" customFormat="1" ht="12.75">
      <c r="C2" s="2" t="s">
        <v>65</v>
      </c>
      <c r="E2" s="2" t="s">
        <v>65</v>
      </c>
    </row>
    <row r="3" spans="3:5" s="2" customFormat="1" ht="12.75">
      <c r="C3" s="2" t="s">
        <v>66</v>
      </c>
      <c r="E3" s="2" t="s">
        <v>66</v>
      </c>
    </row>
    <row r="4" spans="3:5" s="2" customFormat="1" ht="12.75">
      <c r="C4" s="2" t="s">
        <v>67</v>
      </c>
      <c r="E4" s="2" t="s">
        <v>125</v>
      </c>
    </row>
    <row r="5" spans="1:5" s="2" customFormat="1" ht="36.75" customHeight="1">
      <c r="A5" s="28" t="s">
        <v>106</v>
      </c>
      <c r="B5" s="28"/>
      <c r="C5" s="28"/>
      <c r="D5" s="28"/>
      <c r="E5" s="28"/>
    </row>
    <row r="6" spans="1:2" s="2" customFormat="1" ht="12.75">
      <c r="A6" s="3"/>
      <c r="B6" s="4"/>
    </row>
    <row r="7" spans="1:5" ht="25.5" customHeight="1">
      <c r="A7" s="31" t="s">
        <v>2</v>
      </c>
      <c r="B7" s="32" t="s">
        <v>4</v>
      </c>
      <c r="C7" s="29" t="s">
        <v>55</v>
      </c>
      <c r="D7" s="29" t="s">
        <v>107</v>
      </c>
      <c r="E7" s="29" t="s">
        <v>108</v>
      </c>
    </row>
    <row r="8" spans="1:5" ht="54" customHeight="1">
      <c r="A8" s="31"/>
      <c r="B8" s="32"/>
      <c r="C8" s="30"/>
      <c r="D8" s="30"/>
      <c r="E8" s="30"/>
    </row>
    <row r="9" spans="1:5" ht="15.75" customHeight="1">
      <c r="A9" s="5">
        <v>1</v>
      </c>
      <c r="B9" s="5">
        <v>2</v>
      </c>
      <c r="C9" s="5">
        <v>3</v>
      </c>
      <c r="D9" s="5"/>
      <c r="E9" s="5">
        <v>3</v>
      </c>
    </row>
    <row r="10" spans="1:9" ht="12.75">
      <c r="A10" s="6" t="s">
        <v>9</v>
      </c>
      <c r="B10" s="7" t="s">
        <v>10</v>
      </c>
      <c r="C10" s="8">
        <f>C11+C17+C52+C94</f>
        <v>1884425200</v>
      </c>
      <c r="D10" s="8">
        <f>D11+D17+D52+D94</f>
        <v>71103700</v>
      </c>
      <c r="E10" s="8">
        <f>E11+E17+E52+E94</f>
        <v>1955528900</v>
      </c>
      <c r="F10" s="27"/>
      <c r="I10" s="12"/>
    </row>
    <row r="11" spans="1:5" ht="25.5">
      <c r="A11" s="9" t="s">
        <v>43</v>
      </c>
      <c r="B11" s="10" t="s">
        <v>3</v>
      </c>
      <c r="C11" s="8">
        <f>C12+C16</f>
        <v>608895000</v>
      </c>
      <c r="D11" s="8">
        <f>D12+D15+D16</f>
        <v>166413300</v>
      </c>
      <c r="E11" s="8">
        <f aca="true" t="shared" si="0" ref="E11:E24">C11+D11</f>
        <v>775308300</v>
      </c>
    </row>
    <row r="12" spans="1:5" ht="24.75" customHeight="1">
      <c r="A12" s="9" t="s">
        <v>44</v>
      </c>
      <c r="B12" s="11" t="s">
        <v>56</v>
      </c>
      <c r="C12" s="12">
        <f>C13+C14</f>
        <v>52460000</v>
      </c>
      <c r="D12" s="12">
        <f>D13+D14</f>
        <v>0</v>
      </c>
      <c r="E12" s="12">
        <f t="shared" si="0"/>
        <v>52460000</v>
      </c>
    </row>
    <row r="13" spans="1:5" ht="12.75">
      <c r="A13" s="9"/>
      <c r="B13" s="13" t="s">
        <v>12</v>
      </c>
      <c r="C13" s="12">
        <v>52460000</v>
      </c>
      <c r="D13" s="12"/>
      <c r="E13" s="12">
        <f t="shared" si="0"/>
        <v>52460000</v>
      </c>
    </row>
    <row r="14" spans="1:5" ht="12.75" hidden="1">
      <c r="A14" s="9"/>
      <c r="B14" s="13" t="s">
        <v>13</v>
      </c>
      <c r="C14" s="12">
        <v>0</v>
      </c>
      <c r="D14" s="12"/>
      <c r="E14" s="12">
        <f t="shared" si="0"/>
        <v>0</v>
      </c>
    </row>
    <row r="15" spans="1:5" ht="38.25">
      <c r="A15" s="9" t="s">
        <v>110</v>
      </c>
      <c r="B15" s="13" t="s">
        <v>111</v>
      </c>
      <c r="C15" s="12">
        <v>0</v>
      </c>
      <c r="D15" s="12">
        <v>166413300</v>
      </c>
      <c r="E15" s="12">
        <v>166413300</v>
      </c>
    </row>
    <row r="16" spans="1:5" ht="38.25">
      <c r="A16" s="9" t="s">
        <v>45</v>
      </c>
      <c r="B16" s="13" t="s">
        <v>15</v>
      </c>
      <c r="C16" s="12">
        <v>556435000</v>
      </c>
      <c r="D16" s="12"/>
      <c r="E16" s="12">
        <f t="shared" si="0"/>
        <v>556435000</v>
      </c>
    </row>
    <row r="17" spans="1:5" ht="25.5">
      <c r="A17" s="6" t="s">
        <v>46</v>
      </c>
      <c r="B17" s="14" t="s">
        <v>20</v>
      </c>
      <c r="C17" s="8">
        <f>C23+C25+C26</f>
        <v>272348000</v>
      </c>
      <c r="D17" s="8">
        <f>D19+D21+D22+D23+D25+D26+D18</f>
        <v>-103190900</v>
      </c>
      <c r="E17" s="8">
        <f>C17+D17</f>
        <v>169157100</v>
      </c>
    </row>
    <row r="18" spans="1:5" ht="51">
      <c r="A18" s="9" t="s">
        <v>120</v>
      </c>
      <c r="B18" s="13" t="s">
        <v>121</v>
      </c>
      <c r="C18" s="8"/>
      <c r="D18" s="12">
        <v>19959700</v>
      </c>
      <c r="E18" s="12">
        <f>C18+D18</f>
        <v>19959700</v>
      </c>
    </row>
    <row r="19" spans="1:5" ht="38.25">
      <c r="A19" s="9" t="s">
        <v>113</v>
      </c>
      <c r="B19" s="13" t="s">
        <v>114</v>
      </c>
      <c r="C19" s="12"/>
      <c r="D19" s="12">
        <f>SUM(D20)</f>
        <v>903000</v>
      </c>
      <c r="E19" s="12">
        <f>C19+D19</f>
        <v>903000</v>
      </c>
    </row>
    <row r="20" spans="1:5" ht="76.5">
      <c r="A20" s="6"/>
      <c r="B20" s="16" t="s">
        <v>64</v>
      </c>
      <c r="C20" s="12"/>
      <c r="D20" s="12">
        <v>903000</v>
      </c>
      <c r="E20" s="12">
        <f>C20+D20</f>
        <v>903000</v>
      </c>
    </row>
    <row r="21" spans="1:5" ht="29.25" customHeight="1">
      <c r="A21" s="9" t="s">
        <v>116</v>
      </c>
      <c r="B21" s="16" t="s">
        <v>115</v>
      </c>
      <c r="C21" s="12"/>
      <c r="D21" s="12">
        <v>2459700</v>
      </c>
      <c r="E21" s="12">
        <f>C21+D21</f>
        <v>2459700</v>
      </c>
    </row>
    <row r="22" spans="1:5" ht="30" customHeight="1">
      <c r="A22" s="9" t="s">
        <v>117</v>
      </c>
      <c r="B22" s="16" t="s">
        <v>118</v>
      </c>
      <c r="C22" s="12"/>
      <c r="D22" s="12">
        <v>11040300</v>
      </c>
      <c r="E22" s="12">
        <f>D22+C22</f>
        <v>11040300</v>
      </c>
    </row>
    <row r="23" spans="1:5" ht="33.75" customHeight="1" hidden="1">
      <c r="A23" s="9" t="s">
        <v>70</v>
      </c>
      <c r="B23" s="13" t="s">
        <v>71</v>
      </c>
      <c r="C23" s="12">
        <f>C24</f>
        <v>4100</v>
      </c>
      <c r="D23" s="12">
        <f>D24</f>
        <v>-4100</v>
      </c>
      <c r="E23" s="12">
        <f t="shared" si="0"/>
        <v>0</v>
      </c>
    </row>
    <row r="24" spans="1:5" ht="25.5" hidden="1">
      <c r="A24" s="9"/>
      <c r="B24" s="15" t="s">
        <v>72</v>
      </c>
      <c r="C24" s="12">
        <v>4100</v>
      </c>
      <c r="D24" s="12">
        <v>-4100</v>
      </c>
      <c r="E24" s="12">
        <f t="shared" si="0"/>
        <v>0</v>
      </c>
    </row>
    <row r="25" spans="1:5" ht="28.5" customHeight="1">
      <c r="A25" s="9" t="s">
        <v>54</v>
      </c>
      <c r="B25" s="13" t="s">
        <v>102</v>
      </c>
      <c r="C25" s="12">
        <v>9559900</v>
      </c>
      <c r="D25" s="12">
        <v>56474200</v>
      </c>
      <c r="E25" s="12">
        <v>66034100</v>
      </c>
    </row>
    <row r="26" spans="1:5" ht="15" customHeight="1">
      <c r="A26" s="9" t="s">
        <v>47</v>
      </c>
      <c r="B26" s="11" t="s">
        <v>8</v>
      </c>
      <c r="C26" s="12">
        <f>C27+C28+C30+C31+C32+C33+C34+C35+C36+C37+C38+C39+C41+C42+C43+C44+C45+C46+C47+C48+C49+C50+C51+C40</f>
        <v>262784000</v>
      </c>
      <c r="D26" s="12">
        <f>D27+D28+D30+D31+D32+D33+D34+D35+D36+D37+D38+D39+D41+D42+D43+D44+D45+D46+D47+D48+D49+D50+D51+D40+D29</f>
        <v>-194023700</v>
      </c>
      <c r="E26" s="12">
        <f>C26+D26</f>
        <v>68760300</v>
      </c>
    </row>
    <row r="27" spans="1:5" ht="25.5">
      <c r="A27" s="9"/>
      <c r="B27" s="15" t="s">
        <v>73</v>
      </c>
      <c r="C27" s="12">
        <v>12153000</v>
      </c>
      <c r="D27" s="12"/>
      <c r="E27" s="12">
        <f aca="true" t="shared" si="1" ref="E27:E51">C27+D27</f>
        <v>12153000</v>
      </c>
    </row>
    <row r="28" spans="1:5" ht="72.75" customHeight="1" hidden="1">
      <c r="A28" s="9"/>
      <c r="B28" s="16" t="s">
        <v>22</v>
      </c>
      <c r="C28" s="12">
        <v>166413300</v>
      </c>
      <c r="D28" s="12">
        <v>-166413300</v>
      </c>
      <c r="E28" s="12">
        <f t="shared" si="1"/>
        <v>0</v>
      </c>
    </row>
    <row r="29" spans="1:5" ht="43.5" customHeight="1">
      <c r="A29" s="9"/>
      <c r="B29" s="16" t="s">
        <v>112</v>
      </c>
      <c r="C29" s="12"/>
      <c r="D29" s="12">
        <v>1000000</v>
      </c>
      <c r="E29" s="12">
        <f>C29+D29</f>
        <v>1000000</v>
      </c>
    </row>
    <row r="30" spans="1:5" ht="45" customHeight="1">
      <c r="A30" s="9"/>
      <c r="B30" s="16" t="s">
        <v>74</v>
      </c>
      <c r="C30" s="12">
        <v>10800000</v>
      </c>
      <c r="D30" s="12"/>
      <c r="E30" s="12">
        <f t="shared" si="1"/>
        <v>10800000</v>
      </c>
    </row>
    <row r="31" spans="1:5" ht="45" customHeight="1">
      <c r="A31" s="9"/>
      <c r="B31" s="16" t="s">
        <v>104</v>
      </c>
      <c r="C31" s="12">
        <v>352300</v>
      </c>
      <c r="D31" s="12"/>
      <c r="E31" s="12">
        <f t="shared" si="1"/>
        <v>352300</v>
      </c>
    </row>
    <row r="32" spans="1:5" ht="31.5" customHeight="1">
      <c r="A32" s="9"/>
      <c r="B32" s="16" t="s">
        <v>58</v>
      </c>
      <c r="C32" s="12">
        <v>818900</v>
      </c>
      <c r="D32" s="12"/>
      <c r="E32" s="12">
        <f t="shared" si="1"/>
        <v>818900</v>
      </c>
    </row>
    <row r="33" spans="1:5" ht="44.25" customHeight="1">
      <c r="A33" s="9"/>
      <c r="B33" s="16" t="s">
        <v>105</v>
      </c>
      <c r="C33" s="12">
        <v>352200</v>
      </c>
      <c r="D33" s="12"/>
      <c r="E33" s="12">
        <f t="shared" si="1"/>
        <v>352200</v>
      </c>
    </row>
    <row r="34" spans="1:5" ht="38.25">
      <c r="A34" s="9"/>
      <c r="B34" s="17" t="s">
        <v>75</v>
      </c>
      <c r="C34" s="12">
        <v>176100</v>
      </c>
      <c r="D34" s="12"/>
      <c r="E34" s="12">
        <f t="shared" si="1"/>
        <v>176100</v>
      </c>
    </row>
    <row r="35" spans="1:5" ht="12.75">
      <c r="A35" s="9"/>
      <c r="B35" s="16" t="s">
        <v>27</v>
      </c>
      <c r="C35" s="12">
        <v>254900</v>
      </c>
      <c r="D35" s="12"/>
      <c r="E35" s="12">
        <f t="shared" si="1"/>
        <v>254900</v>
      </c>
    </row>
    <row r="36" spans="1:5" ht="63.75">
      <c r="A36" s="9"/>
      <c r="B36" s="16" t="s">
        <v>76</v>
      </c>
      <c r="C36" s="12">
        <v>717300</v>
      </c>
      <c r="D36" s="12"/>
      <c r="E36" s="12">
        <f t="shared" si="1"/>
        <v>717300</v>
      </c>
    </row>
    <row r="37" spans="1:5" ht="44.25" customHeight="1">
      <c r="A37" s="9"/>
      <c r="B37" s="16" t="s">
        <v>28</v>
      </c>
      <c r="C37" s="12">
        <v>1115000</v>
      </c>
      <c r="D37" s="12"/>
      <c r="E37" s="12">
        <f t="shared" si="1"/>
        <v>1115000</v>
      </c>
    </row>
    <row r="38" spans="1:5" ht="20.25" customHeight="1">
      <c r="A38" s="9"/>
      <c r="B38" s="18" t="s">
        <v>103</v>
      </c>
      <c r="C38" s="12">
        <v>9022800</v>
      </c>
      <c r="D38" s="12"/>
      <c r="E38" s="12">
        <f t="shared" si="1"/>
        <v>9022800</v>
      </c>
    </row>
    <row r="39" spans="1:5" ht="31.5" customHeight="1" hidden="1">
      <c r="A39" s="9"/>
      <c r="B39" s="18" t="s">
        <v>77</v>
      </c>
      <c r="C39" s="12">
        <v>19959700</v>
      </c>
      <c r="D39" s="12">
        <v>-19959700</v>
      </c>
      <c r="E39" s="12">
        <f t="shared" si="1"/>
        <v>0</v>
      </c>
    </row>
    <row r="40" spans="1:5" ht="30.75" customHeight="1">
      <c r="A40" s="9"/>
      <c r="B40" s="18" t="s">
        <v>61</v>
      </c>
      <c r="C40" s="12">
        <v>607700</v>
      </c>
      <c r="D40" s="12"/>
      <c r="E40" s="12">
        <f t="shared" si="1"/>
        <v>607700</v>
      </c>
    </row>
    <row r="41" spans="1:5" ht="87.75" customHeight="1" hidden="1">
      <c r="A41" s="9"/>
      <c r="B41" s="16" t="s">
        <v>64</v>
      </c>
      <c r="C41" s="12">
        <v>903000</v>
      </c>
      <c r="D41" s="12">
        <v>-903000</v>
      </c>
      <c r="E41" s="12">
        <f t="shared" si="1"/>
        <v>0</v>
      </c>
    </row>
    <row r="42" spans="1:5" ht="25.5">
      <c r="A42" s="9"/>
      <c r="B42" s="16" t="s">
        <v>48</v>
      </c>
      <c r="C42" s="12">
        <v>1170000</v>
      </c>
      <c r="D42" s="12"/>
      <c r="E42" s="12">
        <f t="shared" si="1"/>
        <v>1170000</v>
      </c>
    </row>
    <row r="43" spans="1:5" ht="46.5" customHeight="1" hidden="1">
      <c r="A43" s="9"/>
      <c r="B43" s="16" t="s">
        <v>78</v>
      </c>
      <c r="C43" s="12">
        <v>4640000</v>
      </c>
      <c r="D43" s="12">
        <v>-4640000</v>
      </c>
      <c r="E43" s="12">
        <f t="shared" si="1"/>
        <v>0</v>
      </c>
    </row>
    <row r="44" spans="1:5" ht="59.25" customHeight="1">
      <c r="A44" s="9"/>
      <c r="B44" s="16" t="s">
        <v>60</v>
      </c>
      <c r="C44" s="12">
        <v>15116200</v>
      </c>
      <c r="D44" s="12"/>
      <c r="E44" s="12">
        <f t="shared" si="1"/>
        <v>15116200</v>
      </c>
    </row>
    <row r="45" spans="1:5" ht="38.25">
      <c r="A45" s="9"/>
      <c r="B45" s="16" t="s">
        <v>59</v>
      </c>
      <c r="C45" s="12">
        <v>3855300</v>
      </c>
      <c r="D45" s="12">
        <v>-698500</v>
      </c>
      <c r="E45" s="12">
        <f t="shared" si="1"/>
        <v>3156800</v>
      </c>
    </row>
    <row r="46" spans="1:5" ht="38.25">
      <c r="A46" s="9"/>
      <c r="B46" s="16" t="s">
        <v>49</v>
      </c>
      <c r="C46" s="12">
        <v>468100</v>
      </c>
      <c r="D46" s="12"/>
      <c r="E46" s="12">
        <f t="shared" si="1"/>
        <v>468100</v>
      </c>
    </row>
    <row r="47" spans="1:5" ht="25.5">
      <c r="A47" s="9"/>
      <c r="B47" s="16" t="s">
        <v>50</v>
      </c>
      <c r="C47" s="12">
        <v>9904400</v>
      </c>
      <c r="D47" s="12"/>
      <c r="E47" s="12">
        <f t="shared" si="1"/>
        <v>9904400</v>
      </c>
    </row>
    <row r="48" spans="1:5" ht="25.5">
      <c r="A48" s="9"/>
      <c r="B48" s="16" t="s">
        <v>63</v>
      </c>
      <c r="C48" s="12">
        <v>377600</v>
      </c>
      <c r="D48" s="12"/>
      <c r="E48" s="12">
        <f t="shared" si="1"/>
        <v>377600</v>
      </c>
    </row>
    <row r="49" spans="1:5" ht="25.5">
      <c r="A49" s="9"/>
      <c r="B49" s="16" t="s">
        <v>51</v>
      </c>
      <c r="C49" s="12">
        <v>303000</v>
      </c>
      <c r="D49" s="12">
        <v>50500</v>
      </c>
      <c r="E49" s="12">
        <f t="shared" si="1"/>
        <v>353500</v>
      </c>
    </row>
    <row r="50" spans="1:5" ht="25.5">
      <c r="A50" s="9"/>
      <c r="B50" s="16" t="s">
        <v>79</v>
      </c>
      <c r="C50" s="12">
        <v>843500</v>
      </c>
      <c r="D50" s="12"/>
      <c r="E50" s="12">
        <f t="shared" si="1"/>
        <v>843500</v>
      </c>
    </row>
    <row r="51" spans="1:5" ht="25.5" hidden="1">
      <c r="A51" s="9"/>
      <c r="B51" s="16" t="s">
        <v>52</v>
      </c>
      <c r="C51" s="12">
        <v>2459700</v>
      </c>
      <c r="D51" s="12">
        <v>-2459700</v>
      </c>
      <c r="E51" s="12">
        <f t="shared" si="1"/>
        <v>0</v>
      </c>
    </row>
    <row r="52" spans="1:5" ht="25.5">
      <c r="A52" s="6" t="s">
        <v>39</v>
      </c>
      <c r="B52" s="10" t="s">
        <v>6</v>
      </c>
      <c r="C52" s="8">
        <f>C53+C54+C55+C83+C84+C85+C86+C87+C88+C89+C90+C92+C93</f>
        <v>1002182200</v>
      </c>
      <c r="D52" s="8">
        <f>D53+D54+D55+D83+D84+D85+D86+D87+D88+D89+D90+D92+D93+D91</f>
        <v>7881300</v>
      </c>
      <c r="E52" s="8">
        <f>E53+E54+E55+E83+E84+E85+E86+E87+E88+E89+E90+E92+E93+E91</f>
        <v>1010063500</v>
      </c>
    </row>
    <row r="53" spans="1:5" ht="51">
      <c r="A53" s="9" t="s">
        <v>40</v>
      </c>
      <c r="B53" s="11" t="s">
        <v>80</v>
      </c>
      <c r="C53" s="12">
        <v>1277500</v>
      </c>
      <c r="D53" s="12"/>
      <c r="E53" s="12">
        <f>C53+D53</f>
        <v>1277500</v>
      </c>
    </row>
    <row r="54" spans="1:5" ht="51">
      <c r="A54" s="9" t="s">
        <v>41</v>
      </c>
      <c r="B54" s="11" t="s">
        <v>81</v>
      </c>
      <c r="C54" s="12">
        <v>10125000</v>
      </c>
      <c r="D54" s="12">
        <v>119400</v>
      </c>
      <c r="E54" s="12">
        <f>C54+D54</f>
        <v>10244400</v>
      </c>
    </row>
    <row r="55" spans="1:5" ht="38.25">
      <c r="A55" s="9" t="s">
        <v>42</v>
      </c>
      <c r="B55" s="11" t="s">
        <v>84</v>
      </c>
      <c r="C55" s="12">
        <f>C57+C58+C59+C60+C61+C62+C63+C65+C66+C67+C68+C69+C70+C71+C72+C73+C74+C75+C76+C77+C78+C79+C80+C81+C82+C56</f>
        <v>890089200</v>
      </c>
      <c r="D55" s="12">
        <f>SUM(D56:D82)</f>
        <v>-3002500</v>
      </c>
      <c r="E55" s="12">
        <f>SUM(E56:E82)</f>
        <v>887086700</v>
      </c>
    </row>
    <row r="56" spans="1:5" ht="38.25">
      <c r="A56" s="9"/>
      <c r="B56" s="13" t="s">
        <v>82</v>
      </c>
      <c r="C56" s="12">
        <v>27200</v>
      </c>
      <c r="D56" s="12"/>
      <c r="E56" s="12">
        <f>C56+D56</f>
        <v>27200</v>
      </c>
    </row>
    <row r="57" spans="1:5" ht="37.5" customHeight="1">
      <c r="A57" s="9"/>
      <c r="B57" s="13" t="s">
        <v>83</v>
      </c>
      <c r="C57" s="12">
        <f>128600</f>
        <v>128600</v>
      </c>
      <c r="D57" s="12"/>
      <c r="E57" s="12">
        <f aca="true" t="shared" si="2" ref="E57:E95">C57+D57</f>
        <v>128600</v>
      </c>
    </row>
    <row r="58" spans="1:5" ht="45" customHeight="1">
      <c r="A58" s="9"/>
      <c r="B58" s="15" t="s">
        <v>85</v>
      </c>
      <c r="C58" s="12">
        <v>16621000</v>
      </c>
      <c r="D58" s="12"/>
      <c r="E58" s="12">
        <f t="shared" si="2"/>
        <v>16621000</v>
      </c>
    </row>
    <row r="59" spans="1:5" ht="25.5">
      <c r="A59" s="9"/>
      <c r="B59" s="19" t="s">
        <v>101</v>
      </c>
      <c r="C59" s="12">
        <v>157281100</v>
      </c>
      <c r="D59" s="12"/>
      <c r="E59" s="12">
        <f t="shared" si="2"/>
        <v>157281100</v>
      </c>
    </row>
    <row r="60" spans="1:5" ht="12.75">
      <c r="A60" s="9"/>
      <c r="B60" s="19" t="s">
        <v>29</v>
      </c>
      <c r="C60" s="12">
        <v>5382600</v>
      </c>
      <c r="D60" s="12"/>
      <c r="E60" s="12">
        <f t="shared" si="2"/>
        <v>5382600</v>
      </c>
    </row>
    <row r="61" spans="1:5" ht="25.5">
      <c r="A61" s="9"/>
      <c r="B61" s="15" t="s">
        <v>23</v>
      </c>
      <c r="C61" s="12">
        <v>12469000</v>
      </c>
      <c r="D61" s="12">
        <f>E61-C61</f>
        <v>0</v>
      </c>
      <c r="E61" s="12">
        <v>12469000</v>
      </c>
    </row>
    <row r="62" spans="1:5" ht="25.5">
      <c r="A62" s="9"/>
      <c r="B62" s="15" t="s">
        <v>1</v>
      </c>
      <c r="C62" s="12">
        <v>663300</v>
      </c>
      <c r="D62" s="12"/>
      <c r="E62" s="12">
        <f t="shared" si="2"/>
        <v>663300</v>
      </c>
    </row>
    <row r="63" spans="1:5" ht="38.25">
      <c r="A63" s="9"/>
      <c r="B63" s="13" t="s">
        <v>16</v>
      </c>
      <c r="C63" s="12">
        <v>47600</v>
      </c>
      <c r="D63" s="12"/>
      <c r="E63" s="12">
        <f t="shared" si="2"/>
        <v>47600</v>
      </c>
    </row>
    <row r="64" spans="1:5" ht="62.25" customHeight="1">
      <c r="A64" s="9"/>
      <c r="B64" s="13" t="s">
        <v>109</v>
      </c>
      <c r="C64" s="12"/>
      <c r="D64" s="12">
        <v>93700</v>
      </c>
      <c r="E64" s="12">
        <f t="shared" si="2"/>
        <v>93700</v>
      </c>
    </row>
    <row r="65" spans="1:5" ht="25.5">
      <c r="A65" s="9"/>
      <c r="B65" s="13" t="s">
        <v>17</v>
      </c>
      <c r="C65" s="12">
        <v>1390600</v>
      </c>
      <c r="D65" s="12"/>
      <c r="E65" s="12">
        <f t="shared" si="2"/>
        <v>1390600</v>
      </c>
    </row>
    <row r="66" spans="1:5" ht="102">
      <c r="A66" s="9"/>
      <c r="B66" s="20" t="s">
        <v>87</v>
      </c>
      <c r="C66" s="12">
        <v>51039500</v>
      </c>
      <c r="D66" s="12">
        <f>E66-C66</f>
        <v>0</v>
      </c>
      <c r="E66" s="12">
        <v>51039500</v>
      </c>
    </row>
    <row r="67" spans="1:5" ht="25.5">
      <c r="A67" s="9"/>
      <c r="B67" s="13" t="s">
        <v>7</v>
      </c>
      <c r="C67" s="12">
        <v>3348600</v>
      </c>
      <c r="D67" s="12"/>
      <c r="E67" s="12">
        <f t="shared" si="2"/>
        <v>3348600</v>
      </c>
    </row>
    <row r="68" spans="1:5" ht="51">
      <c r="A68" s="9"/>
      <c r="B68" s="13" t="s">
        <v>88</v>
      </c>
      <c r="C68" s="12">
        <v>3840700</v>
      </c>
      <c r="D68" s="12"/>
      <c r="E68" s="12">
        <f t="shared" si="2"/>
        <v>3840700</v>
      </c>
    </row>
    <row r="69" spans="1:5" ht="89.25" customHeight="1">
      <c r="A69" s="9"/>
      <c r="B69" s="20" t="s">
        <v>86</v>
      </c>
      <c r="C69" s="12">
        <v>264460000</v>
      </c>
      <c r="D69" s="12"/>
      <c r="E69" s="12">
        <f t="shared" si="2"/>
        <v>264460000</v>
      </c>
    </row>
    <row r="70" spans="1:5" ht="38.25">
      <c r="A70" s="9"/>
      <c r="B70" s="21" t="s">
        <v>11</v>
      </c>
      <c r="C70" s="12">
        <v>165300</v>
      </c>
      <c r="D70" s="12"/>
      <c r="E70" s="12">
        <f t="shared" si="2"/>
        <v>165300</v>
      </c>
    </row>
    <row r="71" spans="1:5" ht="38.25">
      <c r="A71" s="9"/>
      <c r="B71" s="13" t="s">
        <v>89</v>
      </c>
      <c r="C71" s="12">
        <v>6265000</v>
      </c>
      <c r="D71" s="12"/>
      <c r="E71" s="12">
        <f t="shared" si="2"/>
        <v>6265000</v>
      </c>
    </row>
    <row r="72" spans="1:5" ht="25.5">
      <c r="A72" s="9"/>
      <c r="B72" s="13" t="s">
        <v>0</v>
      </c>
      <c r="C72" s="12">
        <v>171500</v>
      </c>
      <c r="D72" s="12"/>
      <c r="E72" s="12">
        <f t="shared" si="2"/>
        <v>171500</v>
      </c>
    </row>
    <row r="73" spans="1:5" ht="231" customHeight="1">
      <c r="A73" s="9"/>
      <c r="B73" s="20" t="s">
        <v>90</v>
      </c>
      <c r="C73" s="12">
        <v>139000</v>
      </c>
      <c r="D73" s="12"/>
      <c r="E73" s="12">
        <f t="shared" si="2"/>
        <v>139000</v>
      </c>
    </row>
    <row r="74" spans="1:5" ht="25.5">
      <c r="A74" s="9"/>
      <c r="B74" s="13" t="s">
        <v>14</v>
      </c>
      <c r="C74" s="12">
        <v>1781300</v>
      </c>
      <c r="D74" s="12"/>
      <c r="E74" s="12">
        <f t="shared" si="2"/>
        <v>1781300</v>
      </c>
    </row>
    <row r="75" spans="1:5" ht="25.5">
      <c r="A75" s="9"/>
      <c r="B75" s="13" t="s">
        <v>19</v>
      </c>
      <c r="C75" s="12">
        <v>515300</v>
      </c>
      <c r="D75" s="12"/>
      <c r="E75" s="12">
        <f t="shared" si="2"/>
        <v>515300</v>
      </c>
    </row>
    <row r="76" spans="1:5" ht="51">
      <c r="A76" s="9"/>
      <c r="B76" s="13" t="s">
        <v>91</v>
      </c>
      <c r="C76" s="12">
        <v>200600</v>
      </c>
      <c r="D76" s="12"/>
      <c r="E76" s="12">
        <f t="shared" si="2"/>
        <v>200600</v>
      </c>
    </row>
    <row r="77" spans="1:5" ht="20.25" customHeight="1">
      <c r="A77" s="9"/>
      <c r="B77" s="13" t="s">
        <v>57</v>
      </c>
      <c r="C77" s="12">
        <v>165700</v>
      </c>
      <c r="D77" s="12"/>
      <c r="E77" s="12">
        <f t="shared" si="2"/>
        <v>165700</v>
      </c>
    </row>
    <row r="78" spans="1:5" ht="38.25">
      <c r="A78" s="9"/>
      <c r="B78" s="18" t="s">
        <v>18</v>
      </c>
      <c r="C78" s="12">
        <v>356035700</v>
      </c>
      <c r="D78" s="12">
        <f>E78-C78</f>
        <v>0</v>
      </c>
      <c r="E78" s="12">
        <v>356035700</v>
      </c>
    </row>
    <row r="79" spans="1:5" ht="63.75">
      <c r="A79" s="9"/>
      <c r="B79" s="17" t="s">
        <v>92</v>
      </c>
      <c r="C79" s="12">
        <v>293400</v>
      </c>
      <c r="D79" s="12"/>
      <c r="E79" s="12">
        <f t="shared" si="2"/>
        <v>293400</v>
      </c>
    </row>
    <row r="80" spans="1:5" ht="54" customHeight="1">
      <c r="A80" s="9"/>
      <c r="B80" s="18" t="s">
        <v>24</v>
      </c>
      <c r="C80" s="12">
        <v>7540300</v>
      </c>
      <c r="D80" s="12">
        <v>-7540300</v>
      </c>
      <c r="E80" s="12">
        <f t="shared" si="2"/>
        <v>0</v>
      </c>
    </row>
    <row r="81" spans="1:5" ht="51" customHeight="1">
      <c r="A81" s="9"/>
      <c r="B81" s="18" t="s">
        <v>93</v>
      </c>
      <c r="C81" s="12">
        <v>62600</v>
      </c>
      <c r="D81" s="12"/>
      <c r="E81" s="12">
        <f t="shared" si="2"/>
        <v>62600</v>
      </c>
    </row>
    <row r="82" spans="1:5" ht="63.75">
      <c r="A82" s="9"/>
      <c r="B82" s="16" t="s">
        <v>25</v>
      </c>
      <c r="C82" s="12">
        <v>53700</v>
      </c>
      <c r="D82" s="12">
        <v>4444100</v>
      </c>
      <c r="E82" s="12">
        <f t="shared" si="2"/>
        <v>4497800</v>
      </c>
    </row>
    <row r="83" spans="1:5" ht="51">
      <c r="A83" s="9" t="s">
        <v>30</v>
      </c>
      <c r="B83" s="15" t="s">
        <v>94</v>
      </c>
      <c r="C83" s="12">
        <v>13787300</v>
      </c>
      <c r="D83" s="12">
        <v>3224100</v>
      </c>
      <c r="E83" s="12">
        <f t="shared" si="2"/>
        <v>17011400</v>
      </c>
    </row>
    <row r="84" spans="1:5" ht="51">
      <c r="A84" s="9" t="s">
        <v>31</v>
      </c>
      <c r="B84" s="15" t="s">
        <v>95</v>
      </c>
      <c r="C84" s="12">
        <v>17356000</v>
      </c>
      <c r="D84" s="12"/>
      <c r="E84" s="12">
        <f t="shared" si="2"/>
        <v>17356000</v>
      </c>
    </row>
    <row r="85" spans="1:5" ht="51">
      <c r="A85" s="9" t="s">
        <v>32</v>
      </c>
      <c r="B85" s="15" t="s">
        <v>26</v>
      </c>
      <c r="C85" s="12">
        <v>3140800</v>
      </c>
      <c r="D85" s="12">
        <f>E85-C85</f>
        <v>0</v>
      </c>
      <c r="E85" s="12">
        <v>3140800</v>
      </c>
    </row>
    <row r="86" spans="1:5" ht="51">
      <c r="A86" s="9" t="s">
        <v>33</v>
      </c>
      <c r="B86" s="22" t="s">
        <v>21</v>
      </c>
      <c r="C86" s="12">
        <v>2966900</v>
      </c>
      <c r="D86" s="12"/>
      <c r="E86" s="12">
        <f t="shared" si="2"/>
        <v>2966900</v>
      </c>
    </row>
    <row r="87" spans="1:5" ht="51">
      <c r="A87" s="9" t="s">
        <v>34</v>
      </c>
      <c r="B87" s="11" t="s">
        <v>96</v>
      </c>
      <c r="C87" s="12">
        <v>4292300</v>
      </c>
      <c r="D87" s="12"/>
      <c r="E87" s="12">
        <f t="shared" si="2"/>
        <v>4292300</v>
      </c>
    </row>
    <row r="88" spans="1:5" ht="25.5">
      <c r="A88" s="9" t="s">
        <v>35</v>
      </c>
      <c r="B88" s="11" t="s">
        <v>5</v>
      </c>
      <c r="C88" s="12">
        <v>43537600</v>
      </c>
      <c r="D88" s="12"/>
      <c r="E88" s="12">
        <f t="shared" si="2"/>
        <v>43537600</v>
      </c>
    </row>
    <row r="89" spans="1:5" ht="51">
      <c r="A89" s="9" t="s">
        <v>36</v>
      </c>
      <c r="B89" s="11" t="s">
        <v>97</v>
      </c>
      <c r="C89" s="12">
        <v>7800</v>
      </c>
      <c r="D89" s="12"/>
      <c r="E89" s="12">
        <f t="shared" si="2"/>
        <v>7800</v>
      </c>
    </row>
    <row r="90" spans="1:5" ht="84" customHeight="1">
      <c r="A90" s="9" t="s">
        <v>37</v>
      </c>
      <c r="B90" s="23" t="s">
        <v>98</v>
      </c>
      <c r="C90" s="12">
        <v>13379800</v>
      </c>
      <c r="D90" s="12"/>
      <c r="E90" s="12">
        <f t="shared" si="2"/>
        <v>13379800</v>
      </c>
    </row>
    <row r="91" spans="1:5" ht="38.25">
      <c r="A91" s="9" t="s">
        <v>122</v>
      </c>
      <c r="B91" s="23" t="s">
        <v>123</v>
      </c>
      <c r="C91" s="12">
        <v>0</v>
      </c>
      <c r="D91" s="12">
        <v>7540300</v>
      </c>
      <c r="E91" s="12">
        <f t="shared" si="2"/>
        <v>7540300</v>
      </c>
    </row>
    <row r="92" spans="1:5" ht="38.25">
      <c r="A92" s="9" t="s">
        <v>38</v>
      </c>
      <c r="B92" s="11" t="s">
        <v>99</v>
      </c>
      <c r="C92" s="12">
        <v>2219900</v>
      </c>
      <c r="D92" s="12"/>
      <c r="E92" s="12">
        <f t="shared" si="2"/>
        <v>2219900</v>
      </c>
    </row>
    <row r="93" spans="1:5" ht="64.5" customHeight="1">
      <c r="A93" s="9" t="s">
        <v>119</v>
      </c>
      <c r="B93" s="11" t="s">
        <v>53</v>
      </c>
      <c r="C93" s="12">
        <v>2100</v>
      </c>
      <c r="D93" s="12"/>
      <c r="E93" s="12">
        <f t="shared" si="2"/>
        <v>2100</v>
      </c>
    </row>
    <row r="94" spans="1:5" ht="29.25" customHeight="1">
      <c r="A94" s="24" t="s">
        <v>62</v>
      </c>
      <c r="B94" s="26" t="s">
        <v>69</v>
      </c>
      <c r="C94" s="25">
        <f>C95</f>
        <v>1000000</v>
      </c>
      <c r="D94" s="25"/>
      <c r="E94" s="12">
        <f t="shared" si="2"/>
        <v>1000000</v>
      </c>
    </row>
    <row r="95" spans="1:5" ht="24.75" customHeight="1">
      <c r="A95" s="24"/>
      <c r="B95" s="11" t="s">
        <v>100</v>
      </c>
      <c r="C95" s="12">
        <v>1000000</v>
      </c>
      <c r="D95" s="12"/>
      <c r="E95" s="12">
        <f t="shared" si="2"/>
        <v>1000000</v>
      </c>
    </row>
    <row r="110" ht="12.75" customHeight="1" hidden="1"/>
  </sheetData>
  <mergeCells count="6">
    <mergeCell ref="A5:E5"/>
    <mergeCell ref="D7:D8"/>
    <mergeCell ref="E7:E8"/>
    <mergeCell ref="C7:C8"/>
    <mergeCell ref="A7:A8"/>
    <mergeCell ref="B7:B8"/>
  </mergeCells>
  <printOptions/>
  <pageMargins left="0.5905511811023623" right="0" top="0" bottom="0" header="0" footer="0"/>
  <pageSetup fitToHeight="0" fitToWidth="1" horizontalDpi="600" verticalDpi="600" orientation="portrait" paperSize="9" scale="89" r:id="rId1"/>
  <headerFooter alignWithMargins="0">
    <oddFooter>&amp;R&amp;P</oddFooter>
  </headerFooter>
  <rowBreaks count="3" manualBreakCount="3">
    <brk id="35" max="4" man="1"/>
    <brk id="63" max="4" man="1"/>
    <brk id="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2020-01-31T04:10:43Z</cp:lastPrinted>
  <dcterms:created xsi:type="dcterms:W3CDTF">2007-04-05T07:39:38Z</dcterms:created>
  <dcterms:modified xsi:type="dcterms:W3CDTF">2020-02-07T04:21:27Z</dcterms:modified>
  <cp:category/>
  <cp:version/>
  <cp:contentType/>
  <cp:contentStatus/>
</cp:coreProperties>
</file>