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9" sheetId="1" r:id="rId1"/>
  </sheets>
  <definedNames>
    <definedName name="_xlnm.Print_Titles" localSheetId="0">'2019'!$7:$9</definedName>
    <definedName name="_xlnm.Print_Area" localSheetId="0">'2019'!$A$1:$M$104</definedName>
  </definedNames>
  <calcPr fullCalcOnLoad="1"/>
</workbook>
</file>

<file path=xl/sharedStrings.xml><?xml version="1.0" encoding="utf-8"?>
<sst xmlns="http://schemas.openxmlformats.org/spreadsheetml/2006/main" count="168" uniqueCount="144">
  <si>
    <t>- на возмещение стоимости услуг по погребению и выплату социального пособия на погребение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</si>
  <si>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</si>
  <si>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организацию работы комиссий по делам несовершеннолетних и защите их прав</t>
  </si>
  <si>
    <t>- на организацию работы органов управления социальной защиты населения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</si>
  <si>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</si>
  <si>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</si>
  <si>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</si>
  <si>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</si>
  <si>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</si>
  <si>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</si>
  <si>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</si>
  <si>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</si>
  <si>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</si>
  <si>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</si>
  <si>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</si>
  <si>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обеспечение мер социальной поддержки граждан, имеющих звание "Ветеран труда Челябинской области"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</si>
  <si>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</si>
  <si>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Дотации бюджетам городских округов на выравнивание  бюджетной обеспеченности</t>
  </si>
  <si>
    <t>- муниципальных районов (городских округов)</t>
  </si>
  <si>
    <t>- поселений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</si>
  <si>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</si>
  <si>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обеспечение мер социальной поддержки ветеранов труда и тружеников тыла</t>
  </si>
  <si>
    <t>-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</si>
  <si>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</si>
  <si>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</si>
  <si>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- на  выплату ежемесячного пособия по уходу за ребенком в возрасте от полутора до трех лет</t>
  </si>
  <si>
    <t>-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</si>
  <si>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</si>
  <si>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</si>
  <si>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</si>
  <si>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</si>
  <si>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</si>
  <si>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</si>
  <si>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</si>
  <si>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</si>
  <si>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-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</si>
  <si>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</si>
  <si>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 - энергетических ресурсов, услуг водоснабжения, водоотведения, потребляемых муниципальными учреждениями</t>
  </si>
  <si>
    <t>- на реализацию переданных государственных полномочий по социальному обслуживанию граждан</t>
  </si>
  <si>
    <t>- на 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</si>
  <si>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дополнительного образования детей в МОО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</si>
  <si>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обеспечения дополнительного образования детей в МОО для обучающихся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</si>
  <si>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</t>
  </si>
  <si>
    <t>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</si>
  <si>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</si>
  <si>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</si>
  <si>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</si>
  <si>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знаком"Почетный донор России"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</si>
  <si>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</si>
  <si>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</si>
  <si>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-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</si>
  <si>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</si>
  <si>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- на организацию и проведение мероприятий с детьми и молодежью</t>
  </si>
  <si>
    <t xml:space="preserve"> - на оборудование пунктов проведения экзаменов гос.итоговой аттестации по образовательным программам среднего общего образования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</si>
  <si>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</si>
  <si>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организацию детей в каникулярное время</t>
  </si>
  <si>
    <t xml:space="preserve"> - на 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 через предоставление компенсации части родительской платы</t>
  </si>
  <si>
    <t xml:space="preserve"> - на проведение ремонтых работ в муниципальных образовательных организациях</t>
  </si>
  <si>
    <t xml:space="preserve"> -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</si>
  <si>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- на обеспечение жильем молодых семей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</si>
  <si>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</si>
  <si>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</si>
  <si>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</si>
  <si>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</si>
  <si>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- на содержание, развитие и поддержку ведущих команд (клубов) по игровым и техническим видам спорта, участвующих в чемпионата и первенствах ЧО и России</t>
  </si>
  <si>
    <t>- на  выплату пособия на ребенка</t>
  </si>
  <si>
    <t xml:space="preserve"> - на создание в расположенных на территории ЧО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возрвста с ограниченными возможностями здоровья качественного образования и коррекции развития</t>
  </si>
  <si>
    <t xml:space="preserve"> -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</si>
  <si>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- 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</si>
  <si>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 - на укрепление материально технической базы и оснащение оборудованием детских школ искусств</t>
  </si>
  <si>
    <t xml:space="preserve"> - на капитальный ремонт, ремонт и содержание автомобильных дорого общего пользования местного значения</t>
  </si>
  <si>
    <t xml:space="preserve">`-на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 </t>
  </si>
  <si>
    <t xml:space="preserve">Прочие субвенции бюджетам городских округов на установление необходимости проведения капитального ремонта общего имущества в многоквартирном доме </t>
  </si>
  <si>
    <t>Субсидия бюджетам городских округов на поддержку отрасли культуры</t>
  </si>
  <si>
    <t>Объем  межбюджетных  трансфертов, получаемых из других бюджетов бюджетной системы Российской Федерации в 2019 году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</si>
  <si>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</si>
  <si>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</si>
  <si>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</si>
  <si>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</si>
  <si>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</si>
  <si>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</si>
  <si>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</si>
  <si>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</si>
  <si>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000 2 02 35462 04 0000 150</t>
  </si>
  <si>
    <t>000 2 02 35930 04 0000 150</t>
  </si>
  <si>
    <t>000 2 02 35120 00 0000 150</t>
  </si>
  <si>
    <t>000 2 02 39999 04 0000 150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</si>
  <si>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</si>
  <si>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</si>
  <si>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</si>
  <si>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</si>
  <si>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</si>
  <si>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</si>
  <si>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000 2 02 15002 04 0000 150</t>
  </si>
  <si>
    <t>000 2 02 15010 04 0000 150</t>
  </si>
  <si>
    <t>000 2 02 20000 00 0000 150</t>
  </si>
  <si>
    <t>000 2 02 25027 04 0000 150</t>
  </si>
  <si>
    <t>000 2 02 29999 04 0000 150</t>
  </si>
  <si>
    <t>000 2 02 35084 04 0000 150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</si>
  <si>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</si>
  <si>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Сумма</t>
  </si>
  <si>
    <t>к решению Собрания</t>
  </si>
  <si>
    <t>депутатов города Снежинска</t>
  </si>
  <si>
    <t>Приложение № 5</t>
  </si>
  <si>
    <t xml:space="preserve"> - на  приобретение транспортных средств для организации перевозки обучающихся 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</si>
  <si>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</si>
  <si>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 - на проведение капитального ремонта зданий муниципальных общеобразовательных  организаций </t>
  </si>
  <si>
    <t xml:space="preserve"> - на строительство магистральных сетей инженерно-технического обеспечения </t>
  </si>
  <si>
    <t xml:space="preserve"> - на финансовую поддержку организаций спортивной подготовки по базовым видам спорта</t>
  </si>
  <si>
    <t xml:space="preserve"> - на проведение работ по описанию местоположения границ территориальных зон Челябинской области </t>
  </si>
  <si>
    <t xml:space="preserve"> - на проведение комплексных кадастровых работ на территории Челябинской области</t>
  </si>
  <si>
    <t xml:space="preserve"> - на реализацию приоритетного проекта «Формирование комфортной городской среды»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</si>
  <si>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</si>
  <si>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000 2 02 25555 04 0000 150</t>
  </si>
  <si>
    <t>Субсидии бюджетам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</si>
  <si>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от 13.12.2018   №  130                              </t>
  </si>
  <si>
    <t>Отклонения</t>
  </si>
  <si>
    <t>руб.</t>
  </si>
  <si>
    <t xml:space="preserve"> - на повышение уровня доступности муниципальных учреждений физической культуры и спорта для инвалидов и др маломобильных групп</t>
  </si>
  <si>
    <t>- на обеспечение дополнительных мер социальной поддержки отдельных категорий граждан в связи с переходом к цифровому телерадиовещанию</t>
  </si>
  <si>
    <t>000 2 02 27112 04 0000 150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</si>
  <si>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 (на строительство магистральных сетей инженерно-технического обеспечения) </t>
  </si>
  <si>
    <t>000 2 02 20077 04 0000 150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</si>
  <si>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 (на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населения) 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</si>
  <si>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</si>
  <si>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</si>
  <si>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000 2 02 25497 04 0000 150</t>
  </si>
  <si>
    <t>Субсидии бюджетам городских округов на реализацию мероприятий по обеспечению жильем молодых семей (предоставление молодым семьям-участникам подпрограммы соц. выплат на приобретение жилого помещения эконом-класса)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</si>
  <si>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</si>
  <si>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000 2 02 20041 04 0000 150</t>
  </si>
  <si>
    <t>Субсидии местным бюджетам на капитальный ремонт, ремонт и содержание автомобильных дорого общего пользования местного значения</t>
  </si>
  <si>
    <t xml:space="preserve"> от      23.05.19              № 40                               </t>
  </si>
  <si>
    <t>000 2 02 25519 04 0000 150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</si>
  <si>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</si>
  <si>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 от                     №                               </t>
  </si>
  <si>
    <t xml:space="preserve"> от     21.03.19               №15                                </t>
  </si>
  <si>
    <t xml:space="preserve">Прочие межбюджетные трансферты, передаваемые бюджетам городских округов
</t>
  </si>
  <si>
    <t>000 2 02 49999 04 0000 150</t>
  </si>
  <si>
    <t xml:space="preserve"> от     01.08.2019  № 66                              </t>
  </si>
  <si>
    <t xml:space="preserve">*-  на создание и содержание мест (площадок) накопления твердых коммунальных отходов
</t>
  </si>
  <si>
    <t xml:space="preserve">*-  проведение областных конкурсов в сфере культуры и кинематографии среди муниципальных учреждений культуры
</t>
  </si>
  <si>
    <t>-на мероприятия по созданию в дошкольных, общеобразовательных организациях, 
организациях ДОД (в т.ч. Организациях, осуществляющих образовательную деятельность по адаптированным основным общеобразовательных программ) условий для получения детьми-инвалидами качественного образования</t>
  </si>
  <si>
    <t>Приложение  5</t>
  </si>
  <si>
    <t xml:space="preserve"> от 17.10.2019 г. № 75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</si>
</sst>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Font="1" applyFill="1" applyBorder="1" applyAlignment="1" quotePrefix="1">
      <alignment vertical="center" wrapText="1"/>
    </xf>
    <xf numFmtId="0" fontId="9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NumberFormat="1" applyFont="1" applyFill="1" applyBorder="1" applyAlignment="1" quotePrefix="1">
      <alignment vertical="center" wrapText="1"/>
    </xf>
    <xf numFmtId="49" fontId="11" fillId="0" borderId="1" xfId="0" applyNumberFormat="1" applyFont="1" applyFill="1" applyBorder="1" applyAlignment="1" quotePrefix="1">
      <alignment vertical="center" wrapText="1"/>
    </xf>
    <xf numFmtId="0" fontId="11" fillId="0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vertical="center" wrapText="1"/>
    </xf>
    <xf numFmtId="49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view="pageBreakPreview" zoomScaleSheetLayoutView="100" workbookViewId="0" topLeftCell="A1">
      <selection activeCell="R9" sqref="R9"/>
    </sheetView>
  </sheetViews>
  <sheetFormatPr defaultColWidth="9.00390625" defaultRowHeight="12.75"/>
  <cols>
    <col min="1" max="1" width="26.75390625" style="3" customWidth="1"/>
    <col min="2" max="2" width="56.75390625" style="3" customWidth="1"/>
    <col min="3" max="3" width="26.25390625" style="3" hidden="1" customWidth="1"/>
    <col min="4" max="4" width="19.125" style="3" hidden="1" customWidth="1"/>
    <col min="5" max="5" width="22.875" style="3" hidden="1" customWidth="1"/>
    <col min="6" max="6" width="20.75390625" style="3" hidden="1" customWidth="1"/>
    <col min="7" max="7" width="24.125" style="3" hidden="1" customWidth="1"/>
    <col min="8" max="8" width="18.125" style="3" hidden="1" customWidth="1"/>
    <col min="9" max="9" width="23.75390625" style="3" hidden="1" customWidth="1"/>
    <col min="10" max="10" width="18.125" style="3" hidden="1" customWidth="1"/>
    <col min="11" max="11" width="26.125" style="3" hidden="1" customWidth="1"/>
    <col min="12" max="12" width="17.00390625" style="3" hidden="1" customWidth="1"/>
    <col min="13" max="13" width="24.25390625" style="3" customWidth="1"/>
    <col min="14" max="16384" width="8.875" style="3" customWidth="1"/>
  </cols>
  <sheetData>
    <row r="1" spans="3:13" ht="12.75">
      <c r="C1" s="28" t="s">
        <v>103</v>
      </c>
      <c r="E1" s="28" t="s">
        <v>103</v>
      </c>
      <c r="G1" s="28" t="s">
        <v>103</v>
      </c>
      <c r="I1" s="28" t="s">
        <v>103</v>
      </c>
      <c r="K1" s="28" t="s">
        <v>103</v>
      </c>
      <c r="M1" s="28" t="s">
        <v>142</v>
      </c>
    </row>
    <row r="2" spans="3:13" ht="12.75">
      <c r="C2" s="28" t="s">
        <v>101</v>
      </c>
      <c r="E2" s="28" t="s">
        <v>101</v>
      </c>
      <c r="G2" s="28" t="s">
        <v>101</v>
      </c>
      <c r="I2" s="28" t="s">
        <v>101</v>
      </c>
      <c r="K2" s="28" t="s">
        <v>101</v>
      </c>
      <c r="M2" s="28" t="s">
        <v>101</v>
      </c>
    </row>
    <row r="3" spans="3:13" ht="12.75">
      <c r="C3" s="28" t="s">
        <v>102</v>
      </c>
      <c r="E3" s="28" t="s">
        <v>102</v>
      </c>
      <c r="G3" s="28" t="s">
        <v>102</v>
      </c>
      <c r="I3" s="28" t="s">
        <v>102</v>
      </c>
      <c r="K3" s="28" t="s">
        <v>102</v>
      </c>
      <c r="M3" s="28" t="s">
        <v>102</v>
      </c>
    </row>
    <row r="4" spans="3:13" ht="12.75">
      <c r="C4" s="29" t="s">
        <v>115</v>
      </c>
      <c r="E4" s="29" t="s">
        <v>135</v>
      </c>
      <c r="G4" s="29" t="s">
        <v>131</v>
      </c>
      <c r="I4" s="29" t="s">
        <v>134</v>
      </c>
      <c r="K4" s="29" t="s">
        <v>138</v>
      </c>
      <c r="M4" s="29" t="s">
        <v>143</v>
      </c>
    </row>
    <row r="5" spans="1:13" ht="36.75" customHeight="1">
      <c r="A5" s="33" t="s">
        <v>74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4"/>
      <c r="B6" s="19"/>
      <c r="C6" s="5"/>
      <c r="E6" s="30"/>
      <c r="I6" s="30" t="s">
        <v>117</v>
      </c>
      <c r="K6" s="30" t="s">
        <v>117</v>
      </c>
      <c r="M6" s="30" t="s">
        <v>117</v>
      </c>
    </row>
    <row r="7" spans="1:13" ht="25.5" customHeight="1">
      <c r="A7" s="35" t="s">
        <v>4</v>
      </c>
      <c r="B7" s="36" t="s">
        <v>6</v>
      </c>
      <c r="C7" s="34" t="s">
        <v>100</v>
      </c>
      <c r="D7" s="34" t="s">
        <v>116</v>
      </c>
      <c r="E7" s="34" t="s">
        <v>100</v>
      </c>
      <c r="F7" s="34" t="s">
        <v>116</v>
      </c>
      <c r="G7" s="34" t="s">
        <v>100</v>
      </c>
      <c r="H7" s="34" t="s">
        <v>116</v>
      </c>
      <c r="I7" s="34" t="s">
        <v>100</v>
      </c>
      <c r="J7" s="34" t="s">
        <v>116</v>
      </c>
      <c r="K7" s="34" t="s">
        <v>100</v>
      </c>
      <c r="L7" s="34"/>
      <c r="M7" s="34"/>
    </row>
    <row r="8" spans="1:13" ht="38.25" customHeight="1">
      <c r="A8" s="35"/>
      <c r="B8" s="3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5.75" customHeigh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3" ht="12.75">
      <c r="A10" s="8" t="s">
        <v>13</v>
      </c>
      <c r="B10" s="9" t="s">
        <v>14</v>
      </c>
      <c r="C10" s="1">
        <f aca="true" t="shared" si="0" ref="C10:H10">C11+C17+C58</f>
        <v>1803574400</v>
      </c>
      <c r="D10" s="1">
        <f t="shared" si="0"/>
        <v>84654900</v>
      </c>
      <c r="E10" s="1">
        <f t="shared" si="0"/>
        <v>1888229300</v>
      </c>
      <c r="F10" s="1">
        <f t="shared" si="0"/>
        <v>2426400</v>
      </c>
      <c r="G10" s="1">
        <f t="shared" si="0"/>
        <v>1890655700</v>
      </c>
      <c r="H10" s="1">
        <f t="shared" si="0"/>
        <v>13940240</v>
      </c>
      <c r="I10" s="1">
        <f>G10+H10</f>
        <v>1904595940</v>
      </c>
      <c r="J10" s="1">
        <f>J11+J17+J58+J102</f>
        <v>4398600</v>
      </c>
      <c r="K10" s="1">
        <f>K11+K17+K58+K102</f>
        <v>1908994540</v>
      </c>
      <c r="L10" s="1">
        <f>L11+L17+L58+L102</f>
        <v>125704230</v>
      </c>
      <c r="M10" s="1">
        <f>M11+M17+M58+M102</f>
        <v>2034698770</v>
      </c>
    </row>
    <row r="11" spans="1:13" ht="25.5">
      <c r="A11" s="2" t="s">
        <v>91</v>
      </c>
      <c r="B11" s="10" t="s">
        <v>5</v>
      </c>
      <c r="C11" s="1">
        <f>C12+C15+C16</f>
        <v>594507000</v>
      </c>
      <c r="D11" s="1">
        <f>SUM(D12:D16)</f>
        <v>15513000</v>
      </c>
      <c r="E11" s="1">
        <f aca="true" t="shared" si="1" ref="E11:K11">E12+E15+E16</f>
        <v>610020000</v>
      </c>
      <c r="F11" s="1">
        <f t="shared" si="1"/>
        <v>200000</v>
      </c>
      <c r="G11" s="1">
        <f t="shared" si="1"/>
        <v>610220000</v>
      </c>
      <c r="H11" s="1">
        <f t="shared" si="1"/>
        <v>2261000</v>
      </c>
      <c r="I11" s="1">
        <f t="shared" si="1"/>
        <v>612481000</v>
      </c>
      <c r="J11" s="1">
        <f t="shared" si="1"/>
        <v>3500000</v>
      </c>
      <c r="K11" s="1">
        <f t="shared" si="1"/>
        <v>615981000</v>
      </c>
      <c r="L11" s="1">
        <f>L12+L15+L16</f>
        <v>0</v>
      </c>
      <c r="M11" s="1">
        <f>M12+M15+M16</f>
        <v>615981000</v>
      </c>
    </row>
    <row r="12" spans="1:13" ht="24.75" customHeight="1">
      <c r="A12" s="2" t="s">
        <v>92</v>
      </c>
      <c r="B12" s="14" t="s">
        <v>17</v>
      </c>
      <c r="C12" s="11">
        <f>SUM(C13:C14)</f>
        <v>61162000</v>
      </c>
      <c r="D12" s="11">
        <v>0</v>
      </c>
      <c r="E12" s="11">
        <f>C12+D12</f>
        <v>61162000</v>
      </c>
      <c r="F12" s="11"/>
      <c r="G12" s="11">
        <f aca="true" t="shared" si="2" ref="G12:G17">E12+F12</f>
        <v>61162000</v>
      </c>
      <c r="H12" s="11">
        <f aca="true" t="shared" si="3" ref="H12:M12">H13+H14</f>
        <v>0</v>
      </c>
      <c r="I12" s="11">
        <f t="shared" si="3"/>
        <v>61162000</v>
      </c>
      <c r="J12" s="11">
        <f t="shared" si="3"/>
        <v>0</v>
      </c>
      <c r="K12" s="11">
        <f t="shared" si="3"/>
        <v>61162000</v>
      </c>
      <c r="L12" s="11">
        <f t="shared" si="3"/>
        <v>0</v>
      </c>
      <c r="M12" s="11">
        <f t="shared" si="3"/>
        <v>61162000</v>
      </c>
    </row>
    <row r="13" spans="1:13" ht="12.75">
      <c r="A13" s="2"/>
      <c r="B13" s="20" t="s">
        <v>18</v>
      </c>
      <c r="C13" s="11">
        <v>23784000</v>
      </c>
      <c r="D13" s="11">
        <v>0</v>
      </c>
      <c r="E13" s="11">
        <f>C13+D13</f>
        <v>23784000</v>
      </c>
      <c r="F13" s="11"/>
      <c r="G13" s="11">
        <f t="shared" si="2"/>
        <v>23784000</v>
      </c>
      <c r="H13" s="11"/>
      <c r="I13" s="11">
        <f aca="true" t="shared" si="4" ref="I13:I19">G13+H13</f>
        <v>23784000</v>
      </c>
      <c r="J13" s="11"/>
      <c r="K13" s="11">
        <f aca="true" t="shared" si="5" ref="K13:K27">I13+J13</f>
        <v>23784000</v>
      </c>
      <c r="L13" s="11"/>
      <c r="M13" s="11">
        <f>K13+L13</f>
        <v>23784000</v>
      </c>
    </row>
    <row r="14" spans="1:13" ht="12.75">
      <c r="A14" s="2"/>
      <c r="B14" s="20" t="s">
        <v>19</v>
      </c>
      <c r="C14" s="11">
        <v>37378000</v>
      </c>
      <c r="D14" s="11">
        <v>0</v>
      </c>
      <c r="E14" s="11">
        <f>C14+D14</f>
        <v>37378000</v>
      </c>
      <c r="F14" s="11"/>
      <c r="G14" s="11">
        <f t="shared" si="2"/>
        <v>37378000</v>
      </c>
      <c r="H14" s="11"/>
      <c r="I14" s="11">
        <f t="shared" si="4"/>
        <v>37378000</v>
      </c>
      <c r="J14" s="11"/>
      <c r="K14" s="11">
        <f t="shared" si="5"/>
        <v>37378000</v>
      </c>
      <c r="L14" s="11"/>
      <c r="M14" s="11">
        <f>K14+L14</f>
        <v>37378000</v>
      </c>
    </row>
    <row r="15" spans="1:13" ht="28.5" customHeight="1">
      <c r="A15" s="2" t="s">
        <v>93</v>
      </c>
      <c r="B15" s="20" t="s">
        <v>60</v>
      </c>
      <c r="C15" s="11">
        <v>0</v>
      </c>
      <c r="D15" s="11">
        <v>15443000</v>
      </c>
      <c r="E15" s="11">
        <f>C15+D15</f>
        <v>15443000</v>
      </c>
      <c r="F15" s="11">
        <v>200000</v>
      </c>
      <c r="G15" s="11">
        <f t="shared" si="2"/>
        <v>15643000</v>
      </c>
      <c r="H15" s="11">
        <v>2261000</v>
      </c>
      <c r="I15" s="11">
        <f t="shared" si="4"/>
        <v>17904000</v>
      </c>
      <c r="J15" s="11">
        <v>3500000</v>
      </c>
      <c r="K15" s="11">
        <v>21404000</v>
      </c>
      <c r="L15" s="11">
        <v>0</v>
      </c>
      <c r="M15" s="11">
        <f>K15+L15</f>
        <v>21404000</v>
      </c>
    </row>
    <row r="16" spans="1:13" ht="38.25">
      <c r="A16" s="2" t="s">
        <v>94</v>
      </c>
      <c r="B16" s="20" t="s">
        <v>27</v>
      </c>
      <c r="C16" s="11">
        <v>533345000</v>
      </c>
      <c r="D16" s="11">
        <v>70000</v>
      </c>
      <c r="E16" s="11">
        <f>C16+D16</f>
        <v>533415000</v>
      </c>
      <c r="F16" s="11"/>
      <c r="G16" s="11">
        <f t="shared" si="2"/>
        <v>533415000</v>
      </c>
      <c r="H16" s="11"/>
      <c r="I16" s="11">
        <f t="shared" si="4"/>
        <v>533415000</v>
      </c>
      <c r="J16" s="11"/>
      <c r="K16" s="11">
        <f t="shared" si="5"/>
        <v>533415000</v>
      </c>
      <c r="L16" s="11"/>
      <c r="M16" s="11">
        <f>K16+L16</f>
        <v>533415000</v>
      </c>
    </row>
    <row r="17" spans="1:13" ht="24.75" customHeight="1">
      <c r="A17" s="8" t="s">
        <v>95</v>
      </c>
      <c r="B17" s="12" t="s">
        <v>33</v>
      </c>
      <c r="C17" s="1">
        <f>C19+C20+C23+C24+C26+C27+C28</f>
        <v>259048800</v>
      </c>
      <c r="D17" s="1">
        <f>D19+D20+D23+D24+D26+D27+D28</f>
        <v>66184400</v>
      </c>
      <c r="E17" s="1">
        <f>E19+E20+E23+E24+E26+E27+E28</f>
        <v>325233200</v>
      </c>
      <c r="F17" s="1">
        <f>F19+F20+F23+F24+F26+F27+F28</f>
        <v>1426400</v>
      </c>
      <c r="G17" s="1">
        <f t="shared" si="2"/>
        <v>326659600</v>
      </c>
      <c r="H17" s="1">
        <f>H18+H19+H20+H23+H24+H26+H27+H28</f>
        <v>10611610</v>
      </c>
      <c r="I17" s="1">
        <f t="shared" si="4"/>
        <v>337271210</v>
      </c>
      <c r="J17" s="1">
        <f>J18+J19+J20+J23+J24+J26+J27+J28</f>
        <v>0</v>
      </c>
      <c r="K17" s="1">
        <f t="shared" si="5"/>
        <v>337271210</v>
      </c>
      <c r="L17" s="1">
        <f>L18+L20+L23+L24+L26+L27+L28</f>
        <v>73169100</v>
      </c>
      <c r="M17" s="1">
        <f>M18+M20+M23+M24+M26+M27+M28</f>
        <v>410440310</v>
      </c>
    </row>
    <row r="18" spans="1:13" ht="42" customHeight="1">
      <c r="A18" s="2" t="s">
        <v>129</v>
      </c>
      <c r="B18" s="20" t="s">
        <v>130</v>
      </c>
      <c r="C18" s="11"/>
      <c r="D18" s="11"/>
      <c r="E18" s="11"/>
      <c r="F18" s="11"/>
      <c r="G18" s="11"/>
      <c r="H18" s="11">
        <v>10611610</v>
      </c>
      <c r="I18" s="11">
        <f t="shared" si="4"/>
        <v>10611610</v>
      </c>
      <c r="J18" s="11"/>
      <c r="K18" s="11">
        <f t="shared" si="5"/>
        <v>10611610</v>
      </c>
      <c r="L18" s="11">
        <v>19000000</v>
      </c>
      <c r="M18" s="11">
        <f aca="true" t="shared" si="6" ref="M18:M56">K18+L18</f>
        <v>29611610</v>
      </c>
    </row>
    <row r="19" spans="1:13" ht="71.25" customHeight="1" hidden="1">
      <c r="A19" s="2" t="s">
        <v>122</v>
      </c>
      <c r="B19" s="31" t="s">
        <v>123</v>
      </c>
      <c r="C19" s="11"/>
      <c r="D19" s="11">
        <v>14000000</v>
      </c>
      <c r="E19" s="11">
        <f>C19+D19</f>
        <v>14000000</v>
      </c>
      <c r="F19" s="11"/>
      <c r="G19" s="11">
        <f>E19+F19</f>
        <v>14000000</v>
      </c>
      <c r="H19" s="11">
        <v>-14000000</v>
      </c>
      <c r="I19" s="11">
        <f t="shared" si="4"/>
        <v>0</v>
      </c>
      <c r="J19" s="11"/>
      <c r="K19" s="11">
        <f t="shared" si="5"/>
        <v>0</v>
      </c>
      <c r="L19" s="11"/>
      <c r="M19" s="13">
        <f t="shared" si="6"/>
        <v>0</v>
      </c>
    </row>
    <row r="20" spans="1:13" ht="48.75" customHeight="1">
      <c r="A20" s="2" t="s">
        <v>96</v>
      </c>
      <c r="B20" s="12" t="s">
        <v>61</v>
      </c>
      <c r="C20" s="11">
        <v>515000</v>
      </c>
      <c r="D20" s="11">
        <v>0</v>
      </c>
      <c r="E20" s="11">
        <f aca="true" t="shared" si="7" ref="E20:E27">C20+D20</f>
        <v>515000</v>
      </c>
      <c r="F20" s="11"/>
      <c r="G20" s="11">
        <f aca="true" t="shared" si="8" ref="G20:G27">E20+F20</f>
        <v>515000</v>
      </c>
      <c r="H20" s="11"/>
      <c r="I20" s="11">
        <f aca="true" t="shared" si="9" ref="I20:I27">G20+H20</f>
        <v>515000</v>
      </c>
      <c r="J20" s="11"/>
      <c r="K20" s="11">
        <f>K21+K22</f>
        <v>515000</v>
      </c>
      <c r="L20" s="11">
        <f>L21+L22</f>
        <v>714200</v>
      </c>
      <c r="M20" s="11">
        <f>M21+M22</f>
        <v>1229200</v>
      </c>
    </row>
    <row r="21" spans="1:13" ht="83.25" customHeight="1">
      <c r="A21" s="2"/>
      <c r="B21" s="31" t="s">
        <v>141</v>
      </c>
      <c r="C21" s="11"/>
      <c r="D21" s="11"/>
      <c r="E21" s="11"/>
      <c r="F21" s="11"/>
      <c r="G21" s="11"/>
      <c r="H21" s="11"/>
      <c r="I21" s="11"/>
      <c r="J21" s="11"/>
      <c r="K21" s="11">
        <v>515000</v>
      </c>
      <c r="L21" s="11"/>
      <c r="M21" s="11">
        <f>K21+L21</f>
        <v>515000</v>
      </c>
    </row>
    <row r="22" spans="1:13" ht="48.75" customHeight="1">
      <c r="A22" s="2"/>
      <c r="B22" s="15" t="s">
        <v>67</v>
      </c>
      <c r="C22" s="11"/>
      <c r="D22" s="11"/>
      <c r="E22" s="11"/>
      <c r="F22" s="11"/>
      <c r="G22" s="11"/>
      <c r="H22" s="11"/>
      <c r="I22" s="11"/>
      <c r="J22" s="11"/>
      <c r="K22" s="11"/>
      <c r="L22" s="11">
        <v>714200</v>
      </c>
      <c r="M22" s="11">
        <f>K22+L22</f>
        <v>714200</v>
      </c>
    </row>
    <row r="23" spans="1:13" ht="55.5" customHeight="1">
      <c r="A23" s="2" t="s">
        <v>126</v>
      </c>
      <c r="B23" s="20" t="s">
        <v>127</v>
      </c>
      <c r="C23" s="11"/>
      <c r="D23" s="11">
        <v>10821400</v>
      </c>
      <c r="E23" s="11">
        <f t="shared" si="7"/>
        <v>10821400</v>
      </c>
      <c r="F23" s="11"/>
      <c r="G23" s="11">
        <f t="shared" si="8"/>
        <v>10821400</v>
      </c>
      <c r="H23" s="11"/>
      <c r="I23" s="11">
        <f t="shared" si="9"/>
        <v>10821400</v>
      </c>
      <c r="J23" s="11"/>
      <c r="K23" s="11">
        <f t="shared" si="5"/>
        <v>10821400</v>
      </c>
      <c r="L23" s="11"/>
      <c r="M23" s="11">
        <f t="shared" si="6"/>
        <v>10821400</v>
      </c>
    </row>
    <row r="24" spans="1:13" ht="24.75" customHeight="1">
      <c r="A24" s="2" t="s">
        <v>132</v>
      </c>
      <c r="B24" s="20" t="s">
        <v>73</v>
      </c>
      <c r="C24" s="11">
        <v>4700</v>
      </c>
      <c r="D24" s="11">
        <v>19000</v>
      </c>
      <c r="E24" s="11">
        <f t="shared" si="7"/>
        <v>23700</v>
      </c>
      <c r="F24" s="11"/>
      <c r="G24" s="11">
        <f t="shared" si="8"/>
        <v>23700</v>
      </c>
      <c r="H24" s="11"/>
      <c r="I24" s="11">
        <f t="shared" si="9"/>
        <v>23700</v>
      </c>
      <c r="J24" s="11"/>
      <c r="K24" s="11">
        <f t="shared" si="5"/>
        <v>23700</v>
      </c>
      <c r="L24" s="11"/>
      <c r="M24" s="11">
        <f t="shared" si="6"/>
        <v>23700</v>
      </c>
    </row>
    <row r="25" spans="1:13" ht="0.75" customHeight="1">
      <c r="A25" s="2" t="s">
        <v>62</v>
      </c>
      <c r="B25" s="20" t="s">
        <v>63</v>
      </c>
      <c r="C25" s="13"/>
      <c r="D25" s="11"/>
      <c r="E25" s="11">
        <f t="shared" si="7"/>
        <v>0</v>
      </c>
      <c r="F25" s="11"/>
      <c r="G25" s="11">
        <f t="shared" si="8"/>
        <v>0</v>
      </c>
      <c r="H25" s="11"/>
      <c r="I25" s="11">
        <f t="shared" si="9"/>
        <v>0</v>
      </c>
      <c r="J25" s="11"/>
      <c r="K25" s="11">
        <f t="shared" si="5"/>
        <v>0</v>
      </c>
      <c r="L25" s="11"/>
      <c r="M25" s="13">
        <f t="shared" si="6"/>
        <v>0</v>
      </c>
    </row>
    <row r="26" spans="1:13" ht="38.25">
      <c r="A26" s="2" t="s">
        <v>113</v>
      </c>
      <c r="B26" s="20" t="s">
        <v>114</v>
      </c>
      <c r="C26" s="11">
        <v>9652400</v>
      </c>
      <c r="D26" s="11">
        <v>53277200</v>
      </c>
      <c r="E26" s="11">
        <f t="shared" si="7"/>
        <v>62929600</v>
      </c>
      <c r="F26" s="11"/>
      <c r="G26" s="11">
        <f t="shared" si="8"/>
        <v>62929600</v>
      </c>
      <c r="H26" s="11"/>
      <c r="I26" s="11">
        <f t="shared" si="9"/>
        <v>62929600</v>
      </c>
      <c r="J26" s="11"/>
      <c r="K26" s="11">
        <f t="shared" si="5"/>
        <v>62929600</v>
      </c>
      <c r="L26" s="11"/>
      <c r="M26" s="11">
        <f t="shared" si="6"/>
        <v>62929600</v>
      </c>
    </row>
    <row r="27" spans="1:13" ht="48.75" customHeight="1">
      <c r="A27" s="2" t="s">
        <v>120</v>
      </c>
      <c r="B27" s="20" t="s">
        <v>121</v>
      </c>
      <c r="C27" s="11"/>
      <c r="D27" s="11">
        <v>28441200</v>
      </c>
      <c r="E27" s="11">
        <f t="shared" si="7"/>
        <v>28441200</v>
      </c>
      <c r="F27" s="11"/>
      <c r="G27" s="11">
        <f t="shared" si="8"/>
        <v>28441200</v>
      </c>
      <c r="H27" s="11"/>
      <c r="I27" s="11">
        <f t="shared" si="9"/>
        <v>28441200</v>
      </c>
      <c r="J27" s="11"/>
      <c r="K27" s="11">
        <f t="shared" si="5"/>
        <v>28441200</v>
      </c>
      <c r="L27" s="11"/>
      <c r="M27" s="11">
        <f t="shared" si="6"/>
        <v>28441200</v>
      </c>
    </row>
    <row r="28" spans="1:13" ht="12.75">
      <c r="A28" s="2" t="s">
        <v>97</v>
      </c>
      <c r="B28" s="14" t="s">
        <v>12</v>
      </c>
      <c r="C28" s="11">
        <f>SUM(C29:C55)</f>
        <v>248876700</v>
      </c>
      <c r="D28" s="11">
        <f>SUM(D29:D55)</f>
        <v>-40374400</v>
      </c>
      <c r="E28" s="11">
        <f>C28+D28</f>
        <v>208502300</v>
      </c>
      <c r="F28" s="11">
        <f>SUM(F29:F55)</f>
        <v>1426400</v>
      </c>
      <c r="G28" s="11">
        <f>E28+F28</f>
        <v>209928700</v>
      </c>
      <c r="H28" s="11">
        <f>SUM(H29:H57)</f>
        <v>14000000</v>
      </c>
      <c r="I28" s="11">
        <f>SUM(I29:I57)</f>
        <v>223928700</v>
      </c>
      <c r="J28" s="11">
        <f>SUM(J29:J57)</f>
        <v>0</v>
      </c>
      <c r="K28" s="11">
        <f>SUM(K29:K57)</f>
        <v>223928700</v>
      </c>
      <c r="L28" s="11">
        <f>SUM(L29:L57)</f>
        <v>53454900</v>
      </c>
      <c r="M28" s="11">
        <f>M29+M30+M31+M32+M33+M35+M36+M38+M39+M45+M47+M48+M49+M51+M52+M53+M54+M55+M57</f>
        <v>277383600</v>
      </c>
    </row>
    <row r="29" spans="1:13" ht="25.5">
      <c r="A29" s="2"/>
      <c r="B29" s="21" t="s">
        <v>3</v>
      </c>
      <c r="C29" s="11">
        <v>11710000</v>
      </c>
      <c r="D29" s="11">
        <v>0</v>
      </c>
      <c r="E29" s="11">
        <f>C29+D29</f>
        <v>11710000</v>
      </c>
      <c r="F29" s="11"/>
      <c r="G29" s="11">
        <f>E29+F29</f>
        <v>11710000</v>
      </c>
      <c r="H29" s="11"/>
      <c r="I29" s="11">
        <f>G29+H29</f>
        <v>11710000</v>
      </c>
      <c r="J29" s="11"/>
      <c r="K29" s="11">
        <f>I29+J29</f>
        <v>11710000</v>
      </c>
      <c r="L29" s="11"/>
      <c r="M29" s="11">
        <f t="shared" si="6"/>
        <v>11710000</v>
      </c>
    </row>
    <row r="30" spans="1:13" ht="63.75">
      <c r="A30" s="2"/>
      <c r="B30" s="15" t="s">
        <v>37</v>
      </c>
      <c r="C30" s="11">
        <v>156861300</v>
      </c>
      <c r="D30" s="11">
        <v>0</v>
      </c>
      <c r="E30" s="11">
        <f aca="true" t="shared" si="10" ref="E30:E55">C30+D30</f>
        <v>156861300</v>
      </c>
      <c r="F30" s="11"/>
      <c r="G30" s="11">
        <f aca="true" t="shared" si="11" ref="G30:G56">E30+F30</f>
        <v>156861300</v>
      </c>
      <c r="H30" s="11"/>
      <c r="I30" s="11">
        <f aca="true" t="shared" si="12" ref="I30:I57">G30+H30</f>
        <v>156861300</v>
      </c>
      <c r="J30" s="11"/>
      <c r="K30" s="11">
        <f aca="true" t="shared" si="13" ref="K30:K57">I30+J30</f>
        <v>156861300</v>
      </c>
      <c r="L30" s="11">
        <v>60817600</v>
      </c>
      <c r="M30" s="11">
        <f t="shared" si="6"/>
        <v>217678900</v>
      </c>
    </row>
    <row r="31" spans="1:13" ht="45" customHeight="1">
      <c r="A31" s="2"/>
      <c r="B31" s="15" t="s">
        <v>64</v>
      </c>
      <c r="C31" s="11">
        <v>14000000</v>
      </c>
      <c r="D31" s="11">
        <v>-4000000</v>
      </c>
      <c r="E31" s="11">
        <f t="shared" si="10"/>
        <v>10000000</v>
      </c>
      <c r="F31" s="11"/>
      <c r="G31" s="11">
        <f t="shared" si="11"/>
        <v>10000000</v>
      </c>
      <c r="H31" s="11"/>
      <c r="I31" s="11">
        <f t="shared" si="12"/>
        <v>10000000</v>
      </c>
      <c r="J31" s="11"/>
      <c r="K31" s="11">
        <f t="shared" si="13"/>
        <v>10000000</v>
      </c>
      <c r="L31" s="11"/>
      <c r="M31" s="11">
        <f t="shared" si="6"/>
        <v>10000000</v>
      </c>
    </row>
    <row r="32" spans="1:13" ht="38.25">
      <c r="A32" s="2"/>
      <c r="B32" s="15" t="s">
        <v>71</v>
      </c>
      <c r="C32" s="11">
        <v>176100</v>
      </c>
      <c r="D32" s="11">
        <v>0</v>
      </c>
      <c r="E32" s="11">
        <f t="shared" si="10"/>
        <v>176100</v>
      </c>
      <c r="F32" s="11"/>
      <c r="G32" s="11">
        <f t="shared" si="11"/>
        <v>176100</v>
      </c>
      <c r="H32" s="11"/>
      <c r="I32" s="11">
        <f t="shared" si="12"/>
        <v>176100</v>
      </c>
      <c r="J32" s="11"/>
      <c r="K32" s="11">
        <f t="shared" si="13"/>
        <v>176100</v>
      </c>
      <c r="L32" s="11"/>
      <c r="M32" s="11">
        <f t="shared" si="6"/>
        <v>176100</v>
      </c>
    </row>
    <row r="33" spans="1:13" ht="60.75" customHeight="1">
      <c r="A33" s="2"/>
      <c r="B33" s="22" t="s">
        <v>50</v>
      </c>
      <c r="C33" s="11">
        <v>176100</v>
      </c>
      <c r="D33" s="11">
        <v>0</v>
      </c>
      <c r="E33" s="11">
        <f t="shared" si="10"/>
        <v>176100</v>
      </c>
      <c r="F33" s="11"/>
      <c r="G33" s="11">
        <f t="shared" si="11"/>
        <v>176100</v>
      </c>
      <c r="H33" s="11"/>
      <c r="I33" s="11">
        <f t="shared" si="12"/>
        <v>176100</v>
      </c>
      <c r="J33" s="11"/>
      <c r="K33" s="11">
        <f t="shared" si="13"/>
        <v>176100</v>
      </c>
      <c r="L33" s="11"/>
      <c r="M33" s="11">
        <f t="shared" si="6"/>
        <v>176100</v>
      </c>
    </row>
    <row r="34" spans="1:13" ht="12" customHeight="1" hidden="1">
      <c r="A34" s="2"/>
      <c r="B34" s="22" t="s">
        <v>68</v>
      </c>
      <c r="C34" s="11">
        <v>14000000</v>
      </c>
      <c r="D34" s="11">
        <v>-14000000</v>
      </c>
      <c r="E34" s="11">
        <f t="shared" si="10"/>
        <v>0</v>
      </c>
      <c r="F34" s="11"/>
      <c r="G34" s="11">
        <f t="shared" si="11"/>
        <v>0</v>
      </c>
      <c r="H34" s="11"/>
      <c r="I34" s="11">
        <f t="shared" si="12"/>
        <v>0</v>
      </c>
      <c r="J34" s="11"/>
      <c r="K34" s="11">
        <f t="shared" si="13"/>
        <v>0</v>
      </c>
      <c r="L34" s="11"/>
      <c r="M34" s="13">
        <f t="shared" si="6"/>
        <v>0</v>
      </c>
    </row>
    <row r="35" spans="1:13" ht="25.5">
      <c r="A35" s="2"/>
      <c r="B35" s="15" t="s">
        <v>52</v>
      </c>
      <c r="C35" s="11">
        <v>256400</v>
      </c>
      <c r="D35" s="11">
        <v>0</v>
      </c>
      <c r="E35" s="11">
        <f t="shared" si="10"/>
        <v>256400</v>
      </c>
      <c r="F35" s="11"/>
      <c r="G35" s="11">
        <f t="shared" si="11"/>
        <v>256400</v>
      </c>
      <c r="H35" s="11"/>
      <c r="I35" s="11">
        <f t="shared" si="12"/>
        <v>256400</v>
      </c>
      <c r="J35" s="11"/>
      <c r="K35" s="11">
        <f t="shared" si="13"/>
        <v>256400</v>
      </c>
      <c r="L35" s="11"/>
      <c r="M35" s="11">
        <f t="shared" si="6"/>
        <v>256400</v>
      </c>
    </row>
    <row r="36" spans="1:13" ht="55.5" customHeight="1">
      <c r="A36" s="2"/>
      <c r="B36" s="15" t="s">
        <v>56</v>
      </c>
      <c r="C36" s="11">
        <v>932900</v>
      </c>
      <c r="D36" s="11">
        <v>0</v>
      </c>
      <c r="E36" s="11">
        <f t="shared" si="10"/>
        <v>932900</v>
      </c>
      <c r="F36" s="11"/>
      <c r="G36" s="11">
        <f t="shared" si="11"/>
        <v>932900</v>
      </c>
      <c r="H36" s="11"/>
      <c r="I36" s="11">
        <f t="shared" si="12"/>
        <v>932900</v>
      </c>
      <c r="J36" s="11"/>
      <c r="K36" s="11">
        <f t="shared" si="13"/>
        <v>932900</v>
      </c>
      <c r="L36" s="11"/>
      <c r="M36" s="11">
        <f t="shared" si="6"/>
        <v>932900</v>
      </c>
    </row>
    <row r="37" spans="1:13" ht="14.25" customHeight="1" hidden="1">
      <c r="A37" s="2"/>
      <c r="B37" s="15" t="s">
        <v>53</v>
      </c>
      <c r="C37" s="13"/>
      <c r="D37" s="11">
        <v>0</v>
      </c>
      <c r="E37" s="11">
        <f t="shared" si="10"/>
        <v>0</v>
      </c>
      <c r="F37" s="11"/>
      <c r="G37" s="11">
        <f t="shared" si="11"/>
        <v>0</v>
      </c>
      <c r="H37" s="11"/>
      <c r="I37" s="11">
        <f t="shared" si="12"/>
        <v>0</v>
      </c>
      <c r="J37" s="11"/>
      <c r="K37" s="11">
        <f t="shared" si="13"/>
        <v>0</v>
      </c>
      <c r="L37" s="11"/>
      <c r="M37" s="13">
        <f t="shared" si="6"/>
        <v>0</v>
      </c>
    </row>
    <row r="38" spans="1:13" ht="38.25">
      <c r="A38" s="2"/>
      <c r="B38" s="15" t="s">
        <v>54</v>
      </c>
      <c r="C38" s="11">
        <v>997800</v>
      </c>
      <c r="D38" s="11">
        <v>0</v>
      </c>
      <c r="E38" s="11">
        <f t="shared" si="10"/>
        <v>997800</v>
      </c>
      <c r="F38" s="11"/>
      <c r="G38" s="11">
        <f t="shared" si="11"/>
        <v>997800</v>
      </c>
      <c r="H38" s="11"/>
      <c r="I38" s="11">
        <f t="shared" si="12"/>
        <v>997800</v>
      </c>
      <c r="J38" s="11"/>
      <c r="K38" s="11">
        <f t="shared" si="13"/>
        <v>997800</v>
      </c>
      <c r="L38" s="11"/>
      <c r="M38" s="11">
        <f t="shared" si="6"/>
        <v>997800</v>
      </c>
    </row>
    <row r="39" spans="1:13" ht="22.5" customHeight="1">
      <c r="A39" s="2"/>
      <c r="B39" s="16" t="s">
        <v>55</v>
      </c>
      <c r="C39" s="11">
        <v>8608700</v>
      </c>
      <c r="D39" s="11">
        <v>0</v>
      </c>
      <c r="E39" s="11">
        <f t="shared" si="10"/>
        <v>8608700</v>
      </c>
      <c r="F39" s="11"/>
      <c r="G39" s="11">
        <f t="shared" si="11"/>
        <v>8608700</v>
      </c>
      <c r="H39" s="11"/>
      <c r="I39" s="11">
        <f t="shared" si="12"/>
        <v>8608700</v>
      </c>
      <c r="J39" s="11"/>
      <c r="K39" s="11">
        <f t="shared" si="13"/>
        <v>8608700</v>
      </c>
      <c r="L39" s="11"/>
      <c r="M39" s="11">
        <f t="shared" si="6"/>
        <v>8608700</v>
      </c>
    </row>
    <row r="40" spans="1:13" ht="16.5" customHeight="1" hidden="1">
      <c r="A40" s="2"/>
      <c r="B40" s="16" t="s">
        <v>57</v>
      </c>
      <c r="C40" s="13"/>
      <c r="D40" s="11">
        <v>0</v>
      </c>
      <c r="E40" s="11">
        <f t="shared" si="10"/>
        <v>0</v>
      </c>
      <c r="F40" s="11"/>
      <c r="G40" s="11">
        <f t="shared" si="11"/>
        <v>0</v>
      </c>
      <c r="H40" s="11"/>
      <c r="I40" s="11">
        <f t="shared" si="12"/>
        <v>0</v>
      </c>
      <c r="J40" s="11"/>
      <c r="K40" s="11">
        <f t="shared" si="13"/>
        <v>0</v>
      </c>
      <c r="L40" s="11"/>
      <c r="M40" s="13">
        <f t="shared" si="6"/>
        <v>0</v>
      </c>
    </row>
    <row r="41" spans="1:13" ht="0.75" customHeight="1" hidden="1">
      <c r="A41" s="2"/>
      <c r="B41" s="16" t="s">
        <v>70</v>
      </c>
      <c r="C41" s="13"/>
      <c r="D41" s="11">
        <v>0</v>
      </c>
      <c r="E41" s="11">
        <f t="shared" si="10"/>
        <v>0</v>
      </c>
      <c r="F41" s="11"/>
      <c r="G41" s="11">
        <f t="shared" si="11"/>
        <v>0</v>
      </c>
      <c r="H41" s="11"/>
      <c r="I41" s="11">
        <f t="shared" si="12"/>
        <v>0</v>
      </c>
      <c r="J41" s="11"/>
      <c r="K41" s="11">
        <f t="shared" si="13"/>
        <v>0</v>
      </c>
      <c r="L41" s="11"/>
      <c r="M41" s="13">
        <f t="shared" si="6"/>
        <v>0</v>
      </c>
    </row>
    <row r="42" spans="1:13" ht="26.25" customHeight="1" hidden="1">
      <c r="A42" s="2"/>
      <c r="B42" s="16" t="s">
        <v>69</v>
      </c>
      <c r="C42" s="11">
        <v>102800</v>
      </c>
      <c r="D42" s="11">
        <v>4170800</v>
      </c>
      <c r="E42" s="11">
        <f t="shared" si="10"/>
        <v>4273600</v>
      </c>
      <c r="F42" s="11">
        <v>-4273600</v>
      </c>
      <c r="G42" s="11">
        <f t="shared" si="11"/>
        <v>0</v>
      </c>
      <c r="H42" s="11"/>
      <c r="I42" s="11">
        <f t="shared" si="12"/>
        <v>0</v>
      </c>
      <c r="J42" s="11"/>
      <c r="K42" s="11">
        <f t="shared" si="13"/>
        <v>0</v>
      </c>
      <c r="L42" s="11"/>
      <c r="M42" s="13">
        <f t="shared" si="6"/>
        <v>0</v>
      </c>
    </row>
    <row r="43" spans="1:13" ht="16.5" customHeight="1" hidden="1">
      <c r="A43" s="2"/>
      <c r="B43" s="15" t="s">
        <v>58</v>
      </c>
      <c r="C43" s="13"/>
      <c r="D43" s="11">
        <v>0</v>
      </c>
      <c r="E43" s="11">
        <f t="shared" si="10"/>
        <v>0</v>
      </c>
      <c r="F43" s="11"/>
      <c r="G43" s="11">
        <f t="shared" si="11"/>
        <v>0</v>
      </c>
      <c r="H43" s="11"/>
      <c r="I43" s="11">
        <f t="shared" si="12"/>
        <v>0</v>
      </c>
      <c r="J43" s="11"/>
      <c r="K43" s="11">
        <f t="shared" si="13"/>
        <v>0</v>
      </c>
      <c r="L43" s="11"/>
      <c r="M43" s="13">
        <f t="shared" si="6"/>
        <v>0</v>
      </c>
    </row>
    <row r="44" spans="1:13" ht="27" customHeight="1" hidden="1">
      <c r="A44" s="2"/>
      <c r="B44" s="15" t="s">
        <v>66</v>
      </c>
      <c r="C44" s="13"/>
      <c r="D44" s="11">
        <v>0</v>
      </c>
      <c r="E44" s="11">
        <f t="shared" si="10"/>
        <v>0</v>
      </c>
      <c r="F44" s="11"/>
      <c r="G44" s="11">
        <f t="shared" si="11"/>
        <v>0</v>
      </c>
      <c r="H44" s="11"/>
      <c r="I44" s="11">
        <f t="shared" si="12"/>
        <v>0</v>
      </c>
      <c r="J44" s="11"/>
      <c r="K44" s="11">
        <f t="shared" si="13"/>
        <v>0</v>
      </c>
      <c r="L44" s="11"/>
      <c r="M44" s="13">
        <f t="shared" si="6"/>
        <v>0</v>
      </c>
    </row>
    <row r="45" spans="1:13" ht="39.75" customHeight="1" hidden="1">
      <c r="A45" s="2"/>
      <c r="B45" s="15" t="s">
        <v>67</v>
      </c>
      <c r="C45" s="11">
        <v>714200</v>
      </c>
      <c r="D45" s="11">
        <v>0</v>
      </c>
      <c r="E45" s="11">
        <f t="shared" si="10"/>
        <v>714200</v>
      </c>
      <c r="F45" s="11"/>
      <c r="G45" s="11">
        <f t="shared" si="11"/>
        <v>714200</v>
      </c>
      <c r="H45" s="11"/>
      <c r="I45" s="11">
        <f t="shared" si="12"/>
        <v>714200</v>
      </c>
      <c r="J45" s="11"/>
      <c r="K45" s="11">
        <f t="shared" si="13"/>
        <v>714200</v>
      </c>
      <c r="L45" s="11">
        <v>-714200</v>
      </c>
      <c r="M45" s="13">
        <f t="shared" si="6"/>
        <v>0</v>
      </c>
    </row>
    <row r="46" spans="1:13" ht="24" customHeight="1" hidden="1">
      <c r="A46" s="2"/>
      <c r="B46" s="15" t="s">
        <v>59</v>
      </c>
      <c r="C46" s="13"/>
      <c r="D46" s="11">
        <v>0</v>
      </c>
      <c r="E46" s="11">
        <f t="shared" si="10"/>
        <v>0</v>
      </c>
      <c r="F46" s="11"/>
      <c r="G46" s="11">
        <f t="shared" si="11"/>
        <v>0</v>
      </c>
      <c r="H46" s="11"/>
      <c r="I46" s="11">
        <f t="shared" si="12"/>
        <v>0</v>
      </c>
      <c r="J46" s="11"/>
      <c r="K46" s="11">
        <f t="shared" si="13"/>
        <v>0</v>
      </c>
      <c r="L46" s="11"/>
      <c r="M46" s="13">
        <f t="shared" si="6"/>
        <v>0</v>
      </c>
    </row>
    <row r="47" spans="1:13" ht="25.5">
      <c r="A47" s="2"/>
      <c r="B47" s="15" t="s">
        <v>104</v>
      </c>
      <c r="C47" s="11">
        <v>1800000</v>
      </c>
      <c r="D47" s="11">
        <v>0</v>
      </c>
      <c r="E47" s="11">
        <f t="shared" si="10"/>
        <v>1800000</v>
      </c>
      <c r="F47" s="11"/>
      <c r="G47" s="11">
        <f t="shared" si="11"/>
        <v>1800000</v>
      </c>
      <c r="H47" s="11"/>
      <c r="I47" s="11">
        <f t="shared" si="12"/>
        <v>1800000</v>
      </c>
      <c r="J47" s="11"/>
      <c r="K47" s="11">
        <f t="shared" si="13"/>
        <v>1800000</v>
      </c>
      <c r="L47" s="11"/>
      <c r="M47" s="11">
        <f t="shared" si="6"/>
        <v>1800000</v>
      </c>
    </row>
    <row r="48" spans="1:13" ht="38.25">
      <c r="A48" s="2"/>
      <c r="B48" s="15" t="s">
        <v>105</v>
      </c>
      <c r="C48" s="11">
        <v>264700</v>
      </c>
      <c r="D48" s="11">
        <v>0</v>
      </c>
      <c r="E48" s="11">
        <f t="shared" si="10"/>
        <v>264700</v>
      </c>
      <c r="F48" s="11"/>
      <c r="G48" s="11">
        <f t="shared" si="11"/>
        <v>264700</v>
      </c>
      <c r="H48" s="11"/>
      <c r="I48" s="11">
        <f t="shared" si="12"/>
        <v>264700</v>
      </c>
      <c r="J48" s="11"/>
      <c r="K48" s="11">
        <f t="shared" si="13"/>
        <v>264700</v>
      </c>
      <c r="L48" s="11"/>
      <c r="M48" s="11">
        <f t="shared" si="6"/>
        <v>264700</v>
      </c>
    </row>
    <row r="49" spans="1:13" ht="30.75" customHeight="1" hidden="1">
      <c r="A49" s="2"/>
      <c r="B49" s="15" t="s">
        <v>106</v>
      </c>
      <c r="C49" s="11">
        <v>5976500</v>
      </c>
      <c r="D49" s="11">
        <v>0</v>
      </c>
      <c r="E49" s="11">
        <f t="shared" si="10"/>
        <v>5976500</v>
      </c>
      <c r="F49" s="11"/>
      <c r="G49" s="11">
        <f t="shared" si="11"/>
        <v>5976500</v>
      </c>
      <c r="H49" s="11"/>
      <c r="I49" s="11">
        <f t="shared" si="12"/>
        <v>5976500</v>
      </c>
      <c r="J49" s="11"/>
      <c r="K49" s="11">
        <f t="shared" si="13"/>
        <v>5976500</v>
      </c>
      <c r="L49" s="11">
        <v>-5976500</v>
      </c>
      <c r="M49" s="11">
        <f t="shared" si="6"/>
        <v>0</v>
      </c>
    </row>
    <row r="50" spans="1:13" ht="30.75" customHeight="1" hidden="1">
      <c r="A50" s="2"/>
      <c r="B50" s="15" t="s">
        <v>107</v>
      </c>
      <c r="C50" s="11">
        <v>28441200</v>
      </c>
      <c r="D50" s="11">
        <v>-28441200</v>
      </c>
      <c r="E50" s="11">
        <f t="shared" si="10"/>
        <v>0</v>
      </c>
      <c r="F50" s="11"/>
      <c r="G50" s="11">
        <f t="shared" si="11"/>
        <v>0</v>
      </c>
      <c r="H50" s="11"/>
      <c r="I50" s="11">
        <f t="shared" si="12"/>
        <v>0</v>
      </c>
      <c r="J50" s="11"/>
      <c r="K50" s="11">
        <f t="shared" si="13"/>
        <v>0</v>
      </c>
      <c r="L50" s="11"/>
      <c r="M50" s="11">
        <f t="shared" si="6"/>
        <v>0</v>
      </c>
    </row>
    <row r="51" spans="1:13" ht="25.5">
      <c r="A51" s="2"/>
      <c r="B51" s="15" t="s">
        <v>108</v>
      </c>
      <c r="C51" s="11">
        <v>630000</v>
      </c>
      <c r="D51" s="11">
        <v>-24000</v>
      </c>
      <c r="E51" s="11">
        <f t="shared" si="10"/>
        <v>606000</v>
      </c>
      <c r="F51" s="11"/>
      <c r="G51" s="11">
        <f t="shared" si="11"/>
        <v>606000</v>
      </c>
      <c r="H51" s="11"/>
      <c r="I51" s="11">
        <f t="shared" si="12"/>
        <v>606000</v>
      </c>
      <c r="J51" s="11"/>
      <c r="K51" s="11">
        <f t="shared" si="13"/>
        <v>606000</v>
      </c>
      <c r="L51" s="11"/>
      <c r="M51" s="11">
        <f t="shared" si="6"/>
        <v>606000</v>
      </c>
    </row>
    <row r="52" spans="1:13" ht="25.5">
      <c r="A52" s="2"/>
      <c r="B52" s="15" t="s">
        <v>109</v>
      </c>
      <c r="C52" s="11">
        <v>200000</v>
      </c>
      <c r="D52" s="11">
        <v>920000</v>
      </c>
      <c r="E52" s="11">
        <f t="shared" si="10"/>
        <v>1120000</v>
      </c>
      <c r="F52" s="11"/>
      <c r="G52" s="11">
        <f t="shared" si="11"/>
        <v>1120000</v>
      </c>
      <c r="H52" s="11"/>
      <c r="I52" s="11">
        <f t="shared" si="12"/>
        <v>1120000</v>
      </c>
      <c r="J52" s="11"/>
      <c r="K52" s="11">
        <f t="shared" si="13"/>
        <v>1120000</v>
      </c>
      <c r="L52" s="11">
        <v>-672000</v>
      </c>
      <c r="M52" s="11">
        <f t="shared" si="6"/>
        <v>448000</v>
      </c>
    </row>
    <row r="53" spans="1:13" ht="39.75" customHeight="1">
      <c r="A53" s="2"/>
      <c r="B53" s="15" t="s">
        <v>118</v>
      </c>
      <c r="C53" s="11">
        <v>0</v>
      </c>
      <c r="D53" s="11">
        <v>1000000</v>
      </c>
      <c r="E53" s="11">
        <f t="shared" si="10"/>
        <v>1000000</v>
      </c>
      <c r="F53" s="11"/>
      <c r="G53" s="11">
        <f t="shared" si="11"/>
        <v>1000000</v>
      </c>
      <c r="H53" s="11"/>
      <c r="I53" s="11">
        <f t="shared" si="12"/>
        <v>1000000</v>
      </c>
      <c r="J53" s="11"/>
      <c r="K53" s="11">
        <f t="shared" si="13"/>
        <v>1000000</v>
      </c>
      <c r="L53" s="11"/>
      <c r="M53" s="11">
        <f t="shared" si="6"/>
        <v>1000000</v>
      </c>
    </row>
    <row r="54" spans="1:13" ht="60.75" customHeight="1">
      <c r="A54" s="2"/>
      <c r="B54" s="15" t="s">
        <v>128</v>
      </c>
      <c r="C54" s="11">
        <v>0</v>
      </c>
      <c r="D54" s="11">
        <v>0</v>
      </c>
      <c r="E54" s="11">
        <v>0</v>
      </c>
      <c r="F54" s="11">
        <v>5700000</v>
      </c>
      <c r="G54" s="11">
        <f t="shared" si="11"/>
        <v>5700000</v>
      </c>
      <c r="H54" s="11"/>
      <c r="I54" s="11">
        <f t="shared" si="12"/>
        <v>5700000</v>
      </c>
      <c r="J54" s="11"/>
      <c r="K54" s="11">
        <f t="shared" si="13"/>
        <v>5700000</v>
      </c>
      <c r="L54" s="11"/>
      <c r="M54" s="11">
        <f t="shared" si="6"/>
        <v>5700000</v>
      </c>
    </row>
    <row r="55" spans="1:13" ht="24.75" customHeight="1">
      <c r="A55" s="2"/>
      <c r="B55" s="15" t="s">
        <v>110</v>
      </c>
      <c r="C55" s="11">
        <v>3028000</v>
      </c>
      <c r="D55" s="11">
        <v>0</v>
      </c>
      <c r="E55" s="11">
        <f t="shared" si="10"/>
        <v>3028000</v>
      </c>
      <c r="F55" s="11"/>
      <c r="G55" s="11">
        <f t="shared" si="11"/>
        <v>3028000</v>
      </c>
      <c r="H55" s="11"/>
      <c r="I55" s="11">
        <f t="shared" si="12"/>
        <v>3028000</v>
      </c>
      <c r="J55" s="11"/>
      <c r="K55" s="11">
        <f t="shared" si="13"/>
        <v>3028000</v>
      </c>
      <c r="L55" s="11"/>
      <c r="M55" s="11">
        <f t="shared" si="6"/>
        <v>3028000</v>
      </c>
    </row>
    <row r="56" spans="1:13" ht="23.25" customHeight="1" hidden="1">
      <c r="A56" s="2"/>
      <c r="B56" s="15" t="s">
        <v>111</v>
      </c>
      <c r="C56" s="11">
        <v>0</v>
      </c>
      <c r="D56" s="11"/>
      <c r="E56" s="11"/>
      <c r="F56" s="11"/>
      <c r="G56" s="11">
        <f t="shared" si="11"/>
        <v>0</v>
      </c>
      <c r="H56" s="11"/>
      <c r="I56" s="11">
        <f t="shared" si="12"/>
        <v>0</v>
      </c>
      <c r="J56" s="11"/>
      <c r="K56" s="11">
        <f t="shared" si="13"/>
        <v>0</v>
      </c>
      <c r="L56" s="11"/>
      <c r="M56" s="13">
        <f t="shared" si="6"/>
        <v>0</v>
      </c>
    </row>
    <row r="57" spans="1:13" ht="42" customHeight="1">
      <c r="A57" s="2"/>
      <c r="B57" s="15" t="s">
        <v>133</v>
      </c>
      <c r="C57" s="11"/>
      <c r="D57" s="11"/>
      <c r="E57" s="11"/>
      <c r="F57" s="11"/>
      <c r="G57" s="11">
        <v>0</v>
      </c>
      <c r="H57" s="11">
        <v>14000000</v>
      </c>
      <c r="I57" s="11">
        <f t="shared" si="12"/>
        <v>14000000</v>
      </c>
      <c r="J57" s="11"/>
      <c r="K57" s="11">
        <f t="shared" si="13"/>
        <v>14000000</v>
      </c>
      <c r="L57" s="11"/>
      <c r="M57" s="11">
        <f>K57+L57</f>
        <v>14000000</v>
      </c>
    </row>
    <row r="58" spans="1:13" ht="25.5">
      <c r="A58" s="8" t="s">
        <v>87</v>
      </c>
      <c r="B58" s="10" t="s">
        <v>10</v>
      </c>
      <c r="C58" s="1">
        <f>C59+C60+C61+C87+C88+C89+C90+C91+C92+C93+C94+C95+C96+C97+C98+C99+C100</f>
        <v>950018600</v>
      </c>
      <c r="D58" s="1">
        <f>D59+D60+D61+D88+D89+D90+D91+D92+D93+D94+D95+D96+D97+D98+D99+D100</f>
        <v>2957500</v>
      </c>
      <c r="E58" s="1">
        <f>E59+E60+E61+E87+E88+E89+E92+E93+E94+E95+E96+E97+E98+E99+E100</f>
        <v>952976100</v>
      </c>
      <c r="F58" s="1">
        <f>F59+F60+F61+F87+F88+F89+F92+F93+F94+F95+F96+F97+F98+F99+F100</f>
        <v>800000</v>
      </c>
      <c r="G58" s="1">
        <f>E58+F58</f>
        <v>953776100</v>
      </c>
      <c r="H58" s="1">
        <f>H59+H60+H61+H87+H88+H89+H92+H93+H94+H95+H96+H97+H98+H99+H100</f>
        <v>1067630</v>
      </c>
      <c r="I58" s="1">
        <f>H58+G58</f>
        <v>954843730</v>
      </c>
      <c r="J58" s="1">
        <f>J59+J60+J61+J87+J88+J89+J92+J93+J94+J95+J96+J97+J98+J99+J100</f>
        <v>0</v>
      </c>
      <c r="K58" s="1">
        <f>J58+I58</f>
        <v>954843730</v>
      </c>
      <c r="L58" s="1">
        <f>L59+L60+L61+L87+L88+L89+L92+L93+L94+L95+L96+L97+L98+L99+L100</f>
        <v>52475130</v>
      </c>
      <c r="M58" s="1">
        <f>M59+M60+M61+M87+M88+M89+M92+M93+M94+M95+M96+M97+M98+M99+M100</f>
        <v>1007318860</v>
      </c>
    </row>
    <row r="59" spans="1:13" ht="38.25">
      <c r="A59" s="2" t="s">
        <v>88</v>
      </c>
      <c r="B59" s="14" t="s">
        <v>1</v>
      </c>
      <c r="C59" s="11">
        <v>1305100</v>
      </c>
      <c r="D59" s="11">
        <v>0</v>
      </c>
      <c r="E59" s="11">
        <f>C59+D59</f>
        <v>1305100</v>
      </c>
      <c r="F59" s="11"/>
      <c r="G59" s="11">
        <f>E59+F59</f>
        <v>1305100</v>
      </c>
      <c r="H59" s="11"/>
      <c r="I59" s="11">
        <f aca="true" t="shared" si="14" ref="I59:I64">G59+H59</f>
        <v>1305100</v>
      </c>
      <c r="J59" s="11"/>
      <c r="K59" s="11">
        <f aca="true" t="shared" si="15" ref="K59:K99">I59+J59</f>
        <v>1305100</v>
      </c>
      <c r="L59" s="11"/>
      <c r="M59" s="11">
        <f aca="true" t="shared" si="16" ref="M59:M103">K59+L59</f>
        <v>1305100</v>
      </c>
    </row>
    <row r="60" spans="1:13" ht="38.25">
      <c r="A60" s="2" t="s">
        <v>89</v>
      </c>
      <c r="B60" s="14" t="s">
        <v>48</v>
      </c>
      <c r="C60" s="11">
        <v>6866500</v>
      </c>
      <c r="D60" s="11">
        <v>0</v>
      </c>
      <c r="E60" s="11">
        <f>C60+D60</f>
        <v>6866500</v>
      </c>
      <c r="F60" s="11"/>
      <c r="G60" s="11">
        <f>E60+F60</f>
        <v>6866500</v>
      </c>
      <c r="H60" s="11"/>
      <c r="I60" s="11">
        <f t="shared" si="14"/>
        <v>6866500</v>
      </c>
      <c r="J60" s="11"/>
      <c r="K60" s="11">
        <f t="shared" si="15"/>
        <v>6866500</v>
      </c>
      <c r="L60" s="11">
        <v>-340200</v>
      </c>
      <c r="M60" s="11">
        <f t="shared" si="16"/>
        <v>6526300</v>
      </c>
    </row>
    <row r="61" spans="1:13" ht="25.5">
      <c r="A61" s="2" t="s">
        <v>90</v>
      </c>
      <c r="B61" s="14" t="s">
        <v>9</v>
      </c>
      <c r="C61" s="11">
        <f>C62+C63+C64+C66+C67+C68+C69+C70+C71+C72+C73+C74+C75+C76+C77+C78+C79+C80+C81+C82+C83+C84+C85+C86</f>
        <v>832786200</v>
      </c>
      <c r="D61" s="11">
        <f>SUM(D62:D86)</f>
        <v>-2267100</v>
      </c>
      <c r="E61" s="11">
        <f>C61+D61</f>
        <v>830519100</v>
      </c>
      <c r="F61" s="11">
        <f>SUM(F62:F86)</f>
        <v>800000</v>
      </c>
      <c r="G61" s="11">
        <f>E61+F61</f>
        <v>831319100</v>
      </c>
      <c r="H61" s="11">
        <f>SUM(H62:H86)</f>
        <v>20700</v>
      </c>
      <c r="I61" s="11">
        <f t="shared" si="14"/>
        <v>831339800</v>
      </c>
      <c r="J61" s="11">
        <f>SUM(J62:J86)</f>
        <v>0</v>
      </c>
      <c r="K61" s="11">
        <f t="shared" si="15"/>
        <v>831339800</v>
      </c>
      <c r="L61" s="11">
        <f>L62+L63+L64+L66+L67+L68+L69+L70+L71+L72+L73+L74+L75+L76+L77+L78+L79+L80+L81+L82+L83+L84+L85+L86</f>
        <v>52092500</v>
      </c>
      <c r="M61" s="11">
        <f>M62+M63+M64+M66+M67+M68+M69+M70+M71+M72+M73+M74+M75+M76+M77+M78+M79+M80+M81+M82+M83+M84+M85+M86</f>
        <v>883432300</v>
      </c>
    </row>
    <row r="62" spans="1:13" ht="25.5">
      <c r="A62" s="2"/>
      <c r="B62" s="20" t="s">
        <v>42</v>
      </c>
      <c r="C62" s="11">
        <f>192700+27200</f>
        <v>219900</v>
      </c>
      <c r="D62" s="11">
        <v>0</v>
      </c>
      <c r="E62" s="11">
        <f>C62+D62</f>
        <v>219900</v>
      </c>
      <c r="F62" s="11"/>
      <c r="G62" s="11">
        <f>E62+F62</f>
        <v>219900</v>
      </c>
      <c r="H62" s="11"/>
      <c r="I62" s="11">
        <f t="shared" si="14"/>
        <v>219900</v>
      </c>
      <c r="J62" s="11"/>
      <c r="K62" s="11">
        <f t="shared" si="15"/>
        <v>219900</v>
      </c>
      <c r="L62" s="11"/>
      <c r="M62" s="11">
        <f t="shared" si="16"/>
        <v>219900</v>
      </c>
    </row>
    <row r="63" spans="1:13" ht="51">
      <c r="A63" s="2"/>
      <c r="B63" s="21" t="s">
        <v>31</v>
      </c>
      <c r="C63" s="11">
        <v>14349500</v>
      </c>
      <c r="D63" s="11">
        <v>214920</v>
      </c>
      <c r="E63" s="11">
        <f aca="true" t="shared" si="17" ref="E63:E86">C63+D63</f>
        <v>14564420</v>
      </c>
      <c r="F63" s="11"/>
      <c r="G63" s="11">
        <f aca="true" t="shared" si="18" ref="G63:G99">E63+F63</f>
        <v>14564420</v>
      </c>
      <c r="H63" s="11">
        <v>20700</v>
      </c>
      <c r="I63" s="11">
        <f t="shared" si="14"/>
        <v>14585120</v>
      </c>
      <c r="J63" s="11"/>
      <c r="K63" s="11">
        <f t="shared" si="15"/>
        <v>14585120</v>
      </c>
      <c r="L63" s="11">
        <v>1893800</v>
      </c>
      <c r="M63" s="11">
        <f t="shared" si="16"/>
        <v>16478920</v>
      </c>
    </row>
    <row r="64" spans="1:13" ht="27" customHeight="1">
      <c r="A64" s="2"/>
      <c r="B64" s="17" t="s">
        <v>21</v>
      </c>
      <c r="C64" s="11">
        <v>161869400</v>
      </c>
      <c r="D64" s="11">
        <v>0</v>
      </c>
      <c r="E64" s="11">
        <f t="shared" si="17"/>
        <v>161869400</v>
      </c>
      <c r="F64" s="11"/>
      <c r="G64" s="11">
        <f t="shared" si="18"/>
        <v>161869400</v>
      </c>
      <c r="H64" s="11"/>
      <c r="I64" s="11">
        <f t="shared" si="14"/>
        <v>161869400</v>
      </c>
      <c r="J64" s="11"/>
      <c r="K64" s="11">
        <f t="shared" si="15"/>
        <v>161869400</v>
      </c>
      <c r="L64" s="11"/>
      <c r="M64" s="11">
        <f t="shared" si="16"/>
        <v>161869400</v>
      </c>
    </row>
    <row r="65" spans="1:13" ht="36.75" customHeight="1" hidden="1">
      <c r="A65" s="2"/>
      <c r="B65" s="17" t="s">
        <v>25</v>
      </c>
      <c r="C65" s="13">
        <v>0</v>
      </c>
      <c r="D65" s="11">
        <v>0</v>
      </c>
      <c r="E65" s="11">
        <f t="shared" si="17"/>
        <v>0</v>
      </c>
      <c r="F65" s="11"/>
      <c r="G65" s="11">
        <f t="shared" si="18"/>
        <v>0</v>
      </c>
      <c r="H65" s="11"/>
      <c r="I65" s="11">
        <f aca="true" t="shared" si="19" ref="I65:I99">G65+H65</f>
        <v>0</v>
      </c>
      <c r="J65" s="11"/>
      <c r="K65" s="11">
        <f t="shared" si="15"/>
        <v>0</v>
      </c>
      <c r="L65" s="11"/>
      <c r="M65" s="13">
        <f t="shared" si="16"/>
        <v>0</v>
      </c>
    </row>
    <row r="66" spans="1:13" ht="21.75" customHeight="1">
      <c r="A66" s="2"/>
      <c r="B66" s="17" t="s">
        <v>65</v>
      </c>
      <c r="C66" s="11">
        <v>6188600</v>
      </c>
      <c r="D66" s="11">
        <v>0</v>
      </c>
      <c r="E66" s="11">
        <f t="shared" si="17"/>
        <v>6188600</v>
      </c>
      <c r="F66" s="11"/>
      <c r="G66" s="11">
        <f t="shared" si="18"/>
        <v>6188600</v>
      </c>
      <c r="H66" s="11"/>
      <c r="I66" s="11">
        <f t="shared" si="19"/>
        <v>6188600</v>
      </c>
      <c r="J66" s="11"/>
      <c r="K66" s="11">
        <f t="shared" si="15"/>
        <v>6188600</v>
      </c>
      <c r="L66" s="11"/>
      <c r="M66" s="11">
        <f t="shared" si="16"/>
        <v>6188600</v>
      </c>
    </row>
    <row r="67" spans="1:13" ht="25.5">
      <c r="A67" s="2"/>
      <c r="B67" s="21" t="s">
        <v>38</v>
      </c>
      <c r="C67" s="11">
        <v>11014200</v>
      </c>
      <c r="D67" s="11">
        <v>770380</v>
      </c>
      <c r="E67" s="11">
        <f t="shared" si="17"/>
        <v>11784580</v>
      </c>
      <c r="F67" s="11">
        <v>800000</v>
      </c>
      <c r="G67" s="11">
        <f t="shared" si="18"/>
        <v>12584580</v>
      </c>
      <c r="H67" s="11"/>
      <c r="I67" s="11">
        <f t="shared" si="19"/>
        <v>12584580</v>
      </c>
      <c r="J67" s="11"/>
      <c r="K67" s="11">
        <f t="shared" si="15"/>
        <v>12584580</v>
      </c>
      <c r="L67" s="11"/>
      <c r="M67" s="11">
        <f t="shared" si="16"/>
        <v>12584580</v>
      </c>
    </row>
    <row r="68" spans="1:13" ht="25.5">
      <c r="A68" s="2"/>
      <c r="B68" s="21" t="s">
        <v>2</v>
      </c>
      <c r="C68" s="11">
        <v>637500</v>
      </c>
      <c r="D68" s="11">
        <v>0</v>
      </c>
      <c r="E68" s="11">
        <f t="shared" si="17"/>
        <v>637500</v>
      </c>
      <c r="F68" s="11"/>
      <c r="G68" s="11">
        <f t="shared" si="18"/>
        <v>637500</v>
      </c>
      <c r="H68" s="11"/>
      <c r="I68" s="11">
        <f t="shared" si="19"/>
        <v>637500</v>
      </c>
      <c r="J68" s="11"/>
      <c r="K68" s="11">
        <f t="shared" si="15"/>
        <v>637500</v>
      </c>
      <c r="L68" s="11"/>
      <c r="M68" s="11">
        <f t="shared" si="16"/>
        <v>637500</v>
      </c>
    </row>
    <row r="69" spans="1:13" ht="38.25">
      <c r="A69" s="2"/>
      <c r="B69" s="20" t="s">
        <v>28</v>
      </c>
      <c r="C69" s="11">
        <v>59900</v>
      </c>
      <c r="D69" s="11">
        <v>0</v>
      </c>
      <c r="E69" s="11">
        <f t="shared" si="17"/>
        <v>59900</v>
      </c>
      <c r="F69" s="11"/>
      <c r="G69" s="11">
        <f t="shared" si="18"/>
        <v>59900</v>
      </c>
      <c r="H69" s="11"/>
      <c r="I69" s="11">
        <f t="shared" si="19"/>
        <v>59900</v>
      </c>
      <c r="J69" s="11"/>
      <c r="K69" s="11">
        <f t="shared" si="15"/>
        <v>59900</v>
      </c>
      <c r="L69" s="11"/>
      <c r="M69" s="11">
        <f t="shared" si="16"/>
        <v>59900</v>
      </c>
    </row>
    <row r="70" spans="1:13" ht="25.5">
      <c r="A70" s="2"/>
      <c r="B70" s="20" t="s">
        <v>29</v>
      </c>
      <c r="C70" s="11">
        <v>1507200</v>
      </c>
      <c r="D70" s="11">
        <v>0</v>
      </c>
      <c r="E70" s="11">
        <f t="shared" si="17"/>
        <v>1507200</v>
      </c>
      <c r="F70" s="11"/>
      <c r="G70" s="11">
        <f t="shared" si="18"/>
        <v>1507200</v>
      </c>
      <c r="H70" s="11"/>
      <c r="I70" s="11">
        <f t="shared" si="19"/>
        <v>1507200</v>
      </c>
      <c r="J70" s="11"/>
      <c r="K70" s="11">
        <f t="shared" si="15"/>
        <v>1507200</v>
      </c>
      <c r="L70" s="11"/>
      <c r="M70" s="11">
        <f t="shared" si="16"/>
        <v>1507200</v>
      </c>
    </row>
    <row r="71" spans="1:13" ht="89.25">
      <c r="A71" s="2"/>
      <c r="B71" s="23" t="s">
        <v>41</v>
      </c>
      <c r="C71" s="11">
        <v>47160100</v>
      </c>
      <c r="D71" s="11">
        <v>234700</v>
      </c>
      <c r="E71" s="11">
        <f t="shared" si="17"/>
        <v>47394800</v>
      </c>
      <c r="F71" s="11"/>
      <c r="G71" s="11">
        <f t="shared" si="18"/>
        <v>47394800</v>
      </c>
      <c r="H71" s="11"/>
      <c r="I71" s="11">
        <f t="shared" si="19"/>
        <v>47394800</v>
      </c>
      <c r="J71" s="11"/>
      <c r="K71" s="11">
        <f t="shared" si="15"/>
        <v>47394800</v>
      </c>
      <c r="L71" s="11">
        <v>2755500</v>
      </c>
      <c r="M71" s="11">
        <f t="shared" si="16"/>
        <v>50150300</v>
      </c>
    </row>
    <row r="72" spans="1:13" ht="25.5">
      <c r="A72" s="2"/>
      <c r="B72" s="20" t="s">
        <v>11</v>
      </c>
      <c r="C72" s="11">
        <v>3224300</v>
      </c>
      <c r="D72" s="11">
        <v>0</v>
      </c>
      <c r="E72" s="11">
        <f t="shared" si="17"/>
        <v>3224300</v>
      </c>
      <c r="F72" s="11"/>
      <c r="G72" s="11">
        <f t="shared" si="18"/>
        <v>3224300</v>
      </c>
      <c r="H72" s="11"/>
      <c r="I72" s="11">
        <f t="shared" si="19"/>
        <v>3224300</v>
      </c>
      <c r="J72" s="11"/>
      <c r="K72" s="11">
        <f t="shared" si="15"/>
        <v>3224300</v>
      </c>
      <c r="L72" s="11"/>
      <c r="M72" s="11">
        <f t="shared" si="16"/>
        <v>3224300</v>
      </c>
    </row>
    <row r="73" spans="1:13" ht="38.25">
      <c r="A73" s="2"/>
      <c r="B73" s="20" t="s">
        <v>26</v>
      </c>
      <c r="C73" s="11">
        <v>3176300</v>
      </c>
      <c r="D73" s="11">
        <v>0</v>
      </c>
      <c r="E73" s="11">
        <f t="shared" si="17"/>
        <v>3176300</v>
      </c>
      <c r="F73" s="11"/>
      <c r="G73" s="11">
        <f t="shared" si="18"/>
        <v>3176300</v>
      </c>
      <c r="H73" s="11"/>
      <c r="I73" s="11">
        <f t="shared" si="19"/>
        <v>3176300</v>
      </c>
      <c r="J73" s="11"/>
      <c r="K73" s="11">
        <f t="shared" si="15"/>
        <v>3176300</v>
      </c>
      <c r="L73" s="11">
        <v>664400</v>
      </c>
      <c r="M73" s="11">
        <f t="shared" si="16"/>
        <v>3840700</v>
      </c>
    </row>
    <row r="74" spans="1:13" ht="63.75">
      <c r="A74" s="2"/>
      <c r="B74" s="20" t="s">
        <v>40</v>
      </c>
      <c r="C74" s="11">
        <v>216993700</v>
      </c>
      <c r="D74" s="11">
        <v>0</v>
      </c>
      <c r="E74" s="11">
        <f t="shared" si="17"/>
        <v>216993700</v>
      </c>
      <c r="F74" s="11"/>
      <c r="G74" s="11">
        <f t="shared" si="18"/>
        <v>216993700</v>
      </c>
      <c r="H74" s="11"/>
      <c r="I74" s="11">
        <f t="shared" si="19"/>
        <v>216993700</v>
      </c>
      <c r="J74" s="11"/>
      <c r="K74" s="11">
        <f t="shared" si="15"/>
        <v>216993700</v>
      </c>
      <c r="L74" s="11">
        <v>45529900</v>
      </c>
      <c r="M74" s="11">
        <f t="shared" si="16"/>
        <v>262523600</v>
      </c>
    </row>
    <row r="75" spans="1:13" ht="38.25">
      <c r="A75" s="2"/>
      <c r="B75" s="24" t="s">
        <v>16</v>
      </c>
      <c r="C75" s="11">
        <v>165300</v>
      </c>
      <c r="D75" s="11">
        <v>0</v>
      </c>
      <c r="E75" s="11">
        <f t="shared" si="17"/>
        <v>165300</v>
      </c>
      <c r="F75" s="11"/>
      <c r="G75" s="11">
        <f t="shared" si="18"/>
        <v>165300</v>
      </c>
      <c r="H75" s="11"/>
      <c r="I75" s="11">
        <f t="shared" si="19"/>
        <v>165300</v>
      </c>
      <c r="J75" s="11"/>
      <c r="K75" s="11">
        <f t="shared" si="15"/>
        <v>165300</v>
      </c>
      <c r="L75" s="11"/>
      <c r="M75" s="11">
        <f t="shared" si="16"/>
        <v>165300</v>
      </c>
    </row>
    <row r="76" spans="1:13" ht="25.5">
      <c r="A76" s="2"/>
      <c r="B76" s="20" t="s">
        <v>15</v>
      </c>
      <c r="C76" s="11">
        <v>5610200</v>
      </c>
      <c r="D76" s="11">
        <v>0</v>
      </c>
      <c r="E76" s="11">
        <f t="shared" si="17"/>
        <v>5610200</v>
      </c>
      <c r="F76" s="11"/>
      <c r="G76" s="11">
        <f t="shared" si="18"/>
        <v>5610200</v>
      </c>
      <c r="H76" s="11"/>
      <c r="I76" s="11">
        <f t="shared" si="19"/>
        <v>5610200</v>
      </c>
      <c r="J76" s="11"/>
      <c r="K76" s="11">
        <f t="shared" si="15"/>
        <v>5610200</v>
      </c>
      <c r="L76" s="11"/>
      <c r="M76" s="11">
        <f t="shared" si="16"/>
        <v>5610200</v>
      </c>
    </row>
    <row r="77" spans="1:13" ht="25.5">
      <c r="A77" s="2"/>
      <c r="B77" s="20" t="s">
        <v>0</v>
      </c>
      <c r="C77" s="11">
        <v>251800</v>
      </c>
      <c r="D77" s="11">
        <v>0</v>
      </c>
      <c r="E77" s="11">
        <f t="shared" si="17"/>
        <v>251800</v>
      </c>
      <c r="F77" s="11"/>
      <c r="G77" s="11">
        <f t="shared" si="18"/>
        <v>251800</v>
      </c>
      <c r="H77" s="11"/>
      <c r="I77" s="11">
        <f t="shared" si="19"/>
        <v>251800</v>
      </c>
      <c r="J77" s="11"/>
      <c r="K77" s="11">
        <f t="shared" si="15"/>
        <v>251800</v>
      </c>
      <c r="L77" s="11"/>
      <c r="M77" s="11">
        <f t="shared" si="16"/>
        <v>251800</v>
      </c>
    </row>
    <row r="78" spans="1:13" ht="38.25">
      <c r="A78" s="2"/>
      <c r="B78" s="20" t="s">
        <v>22</v>
      </c>
      <c r="C78" s="11">
        <v>134300</v>
      </c>
      <c r="D78" s="11">
        <v>0</v>
      </c>
      <c r="E78" s="11">
        <f t="shared" si="17"/>
        <v>134300</v>
      </c>
      <c r="F78" s="11"/>
      <c r="G78" s="11">
        <f t="shared" si="18"/>
        <v>134300</v>
      </c>
      <c r="H78" s="11"/>
      <c r="I78" s="11">
        <f t="shared" si="19"/>
        <v>134300</v>
      </c>
      <c r="J78" s="11"/>
      <c r="K78" s="11">
        <f t="shared" si="15"/>
        <v>134300</v>
      </c>
      <c r="L78" s="11"/>
      <c r="M78" s="11">
        <f t="shared" si="16"/>
        <v>134300</v>
      </c>
    </row>
    <row r="79" spans="1:13" ht="25.5">
      <c r="A79" s="2"/>
      <c r="B79" s="20" t="s">
        <v>23</v>
      </c>
      <c r="C79" s="11">
        <v>1867700</v>
      </c>
      <c r="D79" s="11">
        <v>0</v>
      </c>
      <c r="E79" s="11">
        <f t="shared" si="17"/>
        <v>1867700</v>
      </c>
      <c r="F79" s="11"/>
      <c r="G79" s="11">
        <f t="shared" si="18"/>
        <v>1867700</v>
      </c>
      <c r="H79" s="11"/>
      <c r="I79" s="11">
        <f t="shared" si="19"/>
        <v>1867700</v>
      </c>
      <c r="J79" s="11"/>
      <c r="K79" s="11">
        <f t="shared" si="15"/>
        <v>1867700</v>
      </c>
      <c r="L79" s="11"/>
      <c r="M79" s="11">
        <f t="shared" si="16"/>
        <v>1867700</v>
      </c>
    </row>
    <row r="80" spans="1:13" ht="25.5">
      <c r="A80" s="2"/>
      <c r="B80" s="20" t="s">
        <v>32</v>
      </c>
      <c r="C80" s="11">
        <v>497300</v>
      </c>
      <c r="D80" s="11">
        <v>0</v>
      </c>
      <c r="E80" s="11">
        <f t="shared" si="17"/>
        <v>497300</v>
      </c>
      <c r="F80" s="11"/>
      <c r="G80" s="11">
        <f t="shared" si="18"/>
        <v>497300</v>
      </c>
      <c r="H80" s="11"/>
      <c r="I80" s="11">
        <f t="shared" si="19"/>
        <v>497300</v>
      </c>
      <c r="J80" s="11"/>
      <c r="K80" s="11">
        <f t="shared" si="15"/>
        <v>497300</v>
      </c>
      <c r="L80" s="11"/>
      <c r="M80" s="11">
        <f t="shared" si="16"/>
        <v>497300</v>
      </c>
    </row>
    <row r="81" spans="1:13" ht="51">
      <c r="A81" s="2"/>
      <c r="B81" s="20" t="s">
        <v>39</v>
      </c>
      <c r="C81" s="11">
        <v>200600</v>
      </c>
      <c r="D81" s="11">
        <v>0</v>
      </c>
      <c r="E81" s="11">
        <f t="shared" si="17"/>
        <v>200600</v>
      </c>
      <c r="F81" s="11"/>
      <c r="G81" s="11">
        <f t="shared" si="18"/>
        <v>200600</v>
      </c>
      <c r="H81" s="11"/>
      <c r="I81" s="11">
        <f t="shared" si="19"/>
        <v>200600</v>
      </c>
      <c r="J81" s="11"/>
      <c r="K81" s="11">
        <f t="shared" si="15"/>
        <v>200600</v>
      </c>
      <c r="L81" s="11"/>
      <c r="M81" s="11">
        <f t="shared" si="16"/>
        <v>200600</v>
      </c>
    </row>
    <row r="82" spans="1:13" ht="44.25" customHeight="1">
      <c r="A82" s="2"/>
      <c r="B82" s="20" t="s">
        <v>119</v>
      </c>
      <c r="C82" s="11">
        <v>0</v>
      </c>
      <c r="D82" s="11">
        <v>1365200</v>
      </c>
      <c r="E82" s="11">
        <f t="shared" si="17"/>
        <v>1365200</v>
      </c>
      <c r="F82" s="11"/>
      <c r="G82" s="11">
        <f t="shared" si="18"/>
        <v>1365200</v>
      </c>
      <c r="H82" s="11"/>
      <c r="I82" s="11">
        <f t="shared" si="19"/>
        <v>1365200</v>
      </c>
      <c r="J82" s="11"/>
      <c r="K82" s="11">
        <f t="shared" si="15"/>
        <v>1365200</v>
      </c>
      <c r="L82" s="11"/>
      <c r="M82" s="11">
        <f t="shared" si="16"/>
        <v>1365200</v>
      </c>
    </row>
    <row r="83" spans="1:13" ht="51">
      <c r="A83" s="2"/>
      <c r="B83" s="16" t="s">
        <v>30</v>
      </c>
      <c r="C83" s="11">
        <v>349837000</v>
      </c>
      <c r="D83" s="11">
        <v>769800</v>
      </c>
      <c r="E83" s="11">
        <f t="shared" si="17"/>
        <v>350606800</v>
      </c>
      <c r="F83" s="11"/>
      <c r="G83" s="11">
        <f t="shared" si="18"/>
        <v>350606800</v>
      </c>
      <c r="H83" s="11"/>
      <c r="I83" s="11">
        <f t="shared" si="19"/>
        <v>350606800</v>
      </c>
      <c r="J83" s="11"/>
      <c r="K83" s="11">
        <f t="shared" si="15"/>
        <v>350606800</v>
      </c>
      <c r="L83" s="11">
        <v>186400</v>
      </c>
      <c r="M83" s="11">
        <f t="shared" si="16"/>
        <v>350793200</v>
      </c>
    </row>
    <row r="84" spans="1:13" ht="63.75">
      <c r="A84" s="2"/>
      <c r="B84" s="16" t="s">
        <v>35</v>
      </c>
      <c r="C84" s="11">
        <v>254300</v>
      </c>
      <c r="D84" s="11">
        <v>0</v>
      </c>
      <c r="E84" s="11">
        <f t="shared" si="17"/>
        <v>254300</v>
      </c>
      <c r="F84" s="11"/>
      <c r="G84" s="11">
        <f t="shared" si="18"/>
        <v>254300</v>
      </c>
      <c r="H84" s="11"/>
      <c r="I84" s="11">
        <f t="shared" si="19"/>
        <v>254300</v>
      </c>
      <c r="J84" s="11"/>
      <c r="K84" s="11">
        <f t="shared" si="15"/>
        <v>254300</v>
      </c>
      <c r="L84" s="11">
        <v>27400</v>
      </c>
      <c r="M84" s="11">
        <f t="shared" si="16"/>
        <v>281700</v>
      </c>
    </row>
    <row r="85" spans="1:13" ht="52.5" customHeight="1">
      <c r="A85" s="2"/>
      <c r="B85" s="16" t="s">
        <v>43</v>
      </c>
      <c r="C85" s="11">
        <v>7496300</v>
      </c>
      <c r="D85" s="11">
        <v>-5622100</v>
      </c>
      <c r="E85" s="11">
        <f t="shared" si="17"/>
        <v>1874200</v>
      </c>
      <c r="F85" s="11"/>
      <c r="G85" s="11">
        <f t="shared" si="18"/>
        <v>1874200</v>
      </c>
      <c r="H85" s="11"/>
      <c r="I85" s="11">
        <f t="shared" si="19"/>
        <v>1874200</v>
      </c>
      <c r="J85" s="11"/>
      <c r="K85" s="11">
        <f t="shared" si="15"/>
        <v>1874200</v>
      </c>
      <c r="L85" s="11"/>
      <c r="M85" s="11">
        <f t="shared" si="16"/>
        <v>1874200</v>
      </c>
    </row>
    <row r="86" spans="1:13" ht="76.5">
      <c r="A86" s="2"/>
      <c r="B86" s="15" t="s">
        <v>44</v>
      </c>
      <c r="C86" s="11">
        <v>70800</v>
      </c>
      <c r="D86" s="11">
        <v>0</v>
      </c>
      <c r="E86" s="11">
        <f t="shared" si="17"/>
        <v>70800</v>
      </c>
      <c r="F86" s="11"/>
      <c r="G86" s="11">
        <f t="shared" si="18"/>
        <v>70800</v>
      </c>
      <c r="H86" s="11"/>
      <c r="I86" s="11">
        <f t="shared" si="19"/>
        <v>70800</v>
      </c>
      <c r="J86" s="11"/>
      <c r="K86" s="11">
        <f t="shared" si="15"/>
        <v>70800</v>
      </c>
      <c r="L86" s="11">
        <v>1035100</v>
      </c>
      <c r="M86" s="11">
        <f t="shared" si="16"/>
        <v>1105900</v>
      </c>
    </row>
    <row r="87" spans="1:13" ht="38.25">
      <c r="A87" s="2" t="s">
        <v>75</v>
      </c>
      <c r="B87" s="21" t="s">
        <v>24</v>
      </c>
      <c r="C87" s="11">
        <v>13476300</v>
      </c>
      <c r="D87" s="11">
        <v>0</v>
      </c>
      <c r="E87" s="11">
        <f>C87+D87</f>
        <v>13476300</v>
      </c>
      <c r="F87" s="11"/>
      <c r="G87" s="11">
        <f t="shared" si="18"/>
        <v>13476300</v>
      </c>
      <c r="H87" s="11"/>
      <c r="I87" s="11">
        <f t="shared" si="19"/>
        <v>13476300</v>
      </c>
      <c r="J87" s="11"/>
      <c r="K87" s="11">
        <f t="shared" si="15"/>
        <v>13476300</v>
      </c>
      <c r="L87" s="11"/>
      <c r="M87" s="11">
        <f t="shared" si="16"/>
        <v>13476300</v>
      </c>
    </row>
    <row r="88" spans="1:13" ht="63.75">
      <c r="A88" s="2" t="s">
        <v>76</v>
      </c>
      <c r="B88" s="21" t="s">
        <v>45</v>
      </c>
      <c r="C88" s="11">
        <v>16588700</v>
      </c>
      <c r="D88" s="11">
        <v>0</v>
      </c>
      <c r="E88" s="11">
        <f aca="true" t="shared" si="20" ref="E88:E99">C88+D88</f>
        <v>16588700</v>
      </c>
      <c r="F88" s="11"/>
      <c r="G88" s="11">
        <f t="shared" si="18"/>
        <v>16588700</v>
      </c>
      <c r="H88" s="11"/>
      <c r="I88" s="11">
        <f t="shared" si="19"/>
        <v>16588700</v>
      </c>
      <c r="J88" s="11"/>
      <c r="K88" s="11">
        <f t="shared" si="15"/>
        <v>16588700</v>
      </c>
      <c r="L88" s="11">
        <v>767300</v>
      </c>
      <c r="M88" s="11">
        <f t="shared" si="16"/>
        <v>17356000</v>
      </c>
    </row>
    <row r="89" spans="1:13" ht="84" customHeight="1">
      <c r="A89" s="2" t="s">
        <v>77</v>
      </c>
      <c r="B89" s="21" t="s">
        <v>46</v>
      </c>
      <c r="C89" s="11">
        <v>2093900</v>
      </c>
      <c r="D89" s="11">
        <v>0</v>
      </c>
      <c r="E89" s="11">
        <f t="shared" si="20"/>
        <v>2093900</v>
      </c>
      <c r="F89" s="11"/>
      <c r="G89" s="11">
        <f t="shared" si="18"/>
        <v>2093900</v>
      </c>
      <c r="H89" s="11">
        <v>1046930</v>
      </c>
      <c r="I89" s="11">
        <f t="shared" si="19"/>
        <v>3140830</v>
      </c>
      <c r="J89" s="11"/>
      <c r="K89" s="11">
        <f t="shared" si="15"/>
        <v>3140830</v>
      </c>
      <c r="L89" s="11">
        <v>-44470</v>
      </c>
      <c r="M89" s="11">
        <f t="shared" si="16"/>
        <v>3096360</v>
      </c>
    </row>
    <row r="90" spans="1:13" ht="39" customHeight="1" hidden="1">
      <c r="A90" s="2" t="s">
        <v>98</v>
      </c>
      <c r="B90" s="21" t="s">
        <v>99</v>
      </c>
      <c r="C90" s="11">
        <v>619600</v>
      </c>
      <c r="D90" s="11">
        <v>-619600</v>
      </c>
      <c r="E90" s="11">
        <f t="shared" si="20"/>
        <v>0</v>
      </c>
      <c r="F90" s="11"/>
      <c r="G90" s="11">
        <f t="shared" si="18"/>
        <v>0</v>
      </c>
      <c r="H90" s="11"/>
      <c r="I90" s="11">
        <f t="shared" si="19"/>
        <v>0</v>
      </c>
      <c r="J90" s="11"/>
      <c r="K90" s="11">
        <f t="shared" si="15"/>
        <v>0</v>
      </c>
      <c r="L90" s="11"/>
      <c r="M90" s="13">
        <f t="shared" si="16"/>
        <v>0</v>
      </c>
    </row>
    <row r="91" spans="1:13" ht="1.5" customHeight="1" hidden="1">
      <c r="A91" s="2" t="s">
        <v>85</v>
      </c>
      <c r="B91" s="14" t="s">
        <v>112</v>
      </c>
      <c r="C91" s="11">
        <v>1700</v>
      </c>
      <c r="D91" s="11">
        <v>-1700</v>
      </c>
      <c r="E91" s="11">
        <f t="shared" si="20"/>
        <v>0</v>
      </c>
      <c r="F91" s="11"/>
      <c r="G91" s="11">
        <f t="shared" si="18"/>
        <v>0</v>
      </c>
      <c r="H91" s="11"/>
      <c r="I91" s="11">
        <f t="shared" si="19"/>
        <v>0</v>
      </c>
      <c r="J91" s="11"/>
      <c r="K91" s="11">
        <f t="shared" si="15"/>
        <v>0</v>
      </c>
      <c r="L91" s="11"/>
      <c r="M91" s="13">
        <f t="shared" si="16"/>
        <v>0</v>
      </c>
    </row>
    <row r="92" spans="1:13" ht="57" customHeight="1">
      <c r="A92" s="2" t="s">
        <v>124</v>
      </c>
      <c r="B92" s="14" t="s">
        <v>125</v>
      </c>
      <c r="C92" s="11"/>
      <c r="D92" s="11">
        <v>1700</v>
      </c>
      <c r="E92" s="11">
        <f t="shared" si="20"/>
        <v>1700</v>
      </c>
      <c r="F92" s="11"/>
      <c r="G92" s="11">
        <f t="shared" si="18"/>
        <v>1700</v>
      </c>
      <c r="H92" s="11"/>
      <c r="I92" s="11">
        <f t="shared" si="19"/>
        <v>1700</v>
      </c>
      <c r="J92" s="11"/>
      <c r="K92" s="11">
        <f t="shared" si="15"/>
        <v>1700</v>
      </c>
      <c r="L92" s="11"/>
      <c r="M92" s="11">
        <f t="shared" si="16"/>
        <v>1700</v>
      </c>
    </row>
    <row r="93" spans="1:13" ht="51">
      <c r="A93" s="2" t="s">
        <v>78</v>
      </c>
      <c r="B93" s="25" t="s">
        <v>36</v>
      </c>
      <c r="C93" s="11">
        <v>3132200</v>
      </c>
      <c r="D93" s="11">
        <v>0</v>
      </c>
      <c r="E93" s="11">
        <f t="shared" si="20"/>
        <v>3132200</v>
      </c>
      <c r="F93" s="11"/>
      <c r="G93" s="11">
        <f t="shared" si="18"/>
        <v>3132200</v>
      </c>
      <c r="H93" s="11"/>
      <c r="I93" s="11">
        <f t="shared" si="19"/>
        <v>3132200</v>
      </c>
      <c r="J93" s="11"/>
      <c r="K93" s="11">
        <f t="shared" si="15"/>
        <v>3132200</v>
      </c>
      <c r="L93" s="11"/>
      <c r="M93" s="11">
        <f t="shared" si="16"/>
        <v>3132200</v>
      </c>
    </row>
    <row r="94" spans="1:13" ht="51">
      <c r="A94" s="2" t="s">
        <v>79</v>
      </c>
      <c r="B94" s="14" t="s">
        <v>47</v>
      </c>
      <c r="C94" s="11">
        <v>4047300</v>
      </c>
      <c r="D94" s="11">
        <v>222100</v>
      </c>
      <c r="E94" s="11">
        <f t="shared" si="20"/>
        <v>4269400</v>
      </c>
      <c r="F94" s="11"/>
      <c r="G94" s="11">
        <f t="shared" si="18"/>
        <v>4269400</v>
      </c>
      <c r="H94" s="11"/>
      <c r="I94" s="11">
        <f t="shared" si="19"/>
        <v>4269400</v>
      </c>
      <c r="J94" s="11"/>
      <c r="K94" s="11">
        <f t="shared" si="15"/>
        <v>4269400</v>
      </c>
      <c r="L94" s="11"/>
      <c r="M94" s="11">
        <f t="shared" si="16"/>
        <v>4269400</v>
      </c>
    </row>
    <row r="95" spans="1:13" ht="25.5">
      <c r="A95" s="2" t="s">
        <v>80</v>
      </c>
      <c r="B95" s="14" t="s">
        <v>7</v>
      </c>
      <c r="C95" s="11">
        <v>52636200</v>
      </c>
      <c r="D95" s="11">
        <v>0</v>
      </c>
      <c r="E95" s="11">
        <f t="shared" si="20"/>
        <v>52636200</v>
      </c>
      <c r="F95" s="11"/>
      <c r="G95" s="11">
        <f t="shared" si="18"/>
        <v>52636200</v>
      </c>
      <c r="H95" s="11"/>
      <c r="I95" s="11">
        <f t="shared" si="19"/>
        <v>52636200</v>
      </c>
      <c r="J95" s="11"/>
      <c r="K95" s="11">
        <f t="shared" si="15"/>
        <v>52636200</v>
      </c>
      <c r="L95" s="11"/>
      <c r="M95" s="11">
        <f t="shared" si="16"/>
        <v>52636200</v>
      </c>
    </row>
    <row r="96" spans="1:13" ht="51">
      <c r="A96" s="2" t="s">
        <v>81</v>
      </c>
      <c r="B96" s="14" t="s">
        <v>20</v>
      </c>
      <c r="C96" s="11">
        <v>2900</v>
      </c>
      <c r="D96" s="11">
        <v>0</v>
      </c>
      <c r="E96" s="11">
        <f t="shared" si="20"/>
        <v>2900</v>
      </c>
      <c r="F96" s="11"/>
      <c r="G96" s="11">
        <f t="shared" si="18"/>
        <v>2900</v>
      </c>
      <c r="H96" s="11"/>
      <c r="I96" s="11">
        <f t="shared" si="19"/>
        <v>2900</v>
      </c>
      <c r="J96" s="11"/>
      <c r="K96" s="11">
        <f t="shared" si="15"/>
        <v>2900</v>
      </c>
      <c r="L96" s="11"/>
      <c r="M96" s="11">
        <f t="shared" si="16"/>
        <v>2900</v>
      </c>
    </row>
    <row r="97" spans="1:13" ht="76.5">
      <c r="A97" s="2" t="s">
        <v>82</v>
      </c>
      <c r="B97" s="26" t="s">
        <v>34</v>
      </c>
      <c r="C97" s="11">
        <v>13766300</v>
      </c>
      <c r="D97" s="11">
        <v>0</v>
      </c>
      <c r="E97" s="11">
        <f t="shared" si="20"/>
        <v>13766300</v>
      </c>
      <c r="F97" s="11"/>
      <c r="G97" s="11">
        <f t="shared" si="18"/>
        <v>13766300</v>
      </c>
      <c r="H97" s="11"/>
      <c r="I97" s="11">
        <f t="shared" si="19"/>
        <v>13766300</v>
      </c>
      <c r="J97" s="11"/>
      <c r="K97" s="11">
        <f t="shared" si="15"/>
        <v>13766300</v>
      </c>
      <c r="L97" s="11"/>
      <c r="M97" s="11">
        <f t="shared" si="16"/>
        <v>13766300</v>
      </c>
    </row>
    <row r="98" spans="1:13" ht="49.5" customHeight="1">
      <c r="A98" s="2" t="s">
        <v>83</v>
      </c>
      <c r="B98" s="27" t="s">
        <v>51</v>
      </c>
      <c r="C98" s="11"/>
      <c r="D98" s="11">
        <v>5622100</v>
      </c>
      <c r="E98" s="11">
        <f t="shared" si="20"/>
        <v>5622100</v>
      </c>
      <c r="F98" s="11"/>
      <c r="G98" s="11">
        <f t="shared" si="18"/>
        <v>5622100</v>
      </c>
      <c r="H98" s="11"/>
      <c r="I98" s="11">
        <f t="shared" si="19"/>
        <v>5622100</v>
      </c>
      <c r="J98" s="11"/>
      <c r="K98" s="11">
        <f t="shared" si="15"/>
        <v>5622100</v>
      </c>
      <c r="L98" s="11"/>
      <c r="M98" s="11">
        <f t="shared" si="16"/>
        <v>5622100</v>
      </c>
    </row>
    <row r="99" spans="1:13" ht="25.5">
      <c r="A99" s="2" t="s">
        <v>84</v>
      </c>
      <c r="B99" s="14" t="s">
        <v>8</v>
      </c>
      <c r="C99" s="11">
        <v>2633300</v>
      </c>
      <c r="D99" s="11">
        <v>0</v>
      </c>
      <c r="E99" s="11">
        <f t="shared" si="20"/>
        <v>2633300</v>
      </c>
      <c r="F99" s="11"/>
      <c r="G99" s="11">
        <f t="shared" si="18"/>
        <v>2633300</v>
      </c>
      <c r="H99" s="11"/>
      <c r="I99" s="11">
        <f t="shared" si="19"/>
        <v>2633300</v>
      </c>
      <c r="J99" s="11"/>
      <c r="K99" s="11">
        <f t="shared" si="15"/>
        <v>2633300</v>
      </c>
      <c r="L99" s="11"/>
      <c r="M99" s="11">
        <f t="shared" si="16"/>
        <v>2633300</v>
      </c>
    </row>
    <row r="100" spans="1:13" ht="12.75">
      <c r="A100" s="2" t="s">
        <v>86</v>
      </c>
      <c r="B100" s="14" t="s">
        <v>49</v>
      </c>
      <c r="C100" s="11">
        <f>C101</f>
        <v>62400</v>
      </c>
      <c r="D100" s="11">
        <f>D101</f>
        <v>0</v>
      </c>
      <c r="E100" s="11">
        <f>C100+D100</f>
        <v>62400</v>
      </c>
      <c r="F100" s="11">
        <f>F101</f>
        <v>0</v>
      </c>
      <c r="G100" s="11">
        <f>E100+F100</f>
        <v>62400</v>
      </c>
      <c r="H100" s="11">
        <f>H101</f>
        <v>0</v>
      </c>
      <c r="I100" s="11">
        <f>I101</f>
        <v>62400</v>
      </c>
      <c r="J100" s="11">
        <f>J101</f>
        <v>0</v>
      </c>
      <c r="K100" s="11">
        <f>K101</f>
        <v>62400</v>
      </c>
      <c r="L100" s="11"/>
      <c r="M100" s="11">
        <f t="shared" si="16"/>
        <v>62400</v>
      </c>
    </row>
    <row r="101" spans="1:13" ht="38.25">
      <c r="A101" s="18"/>
      <c r="B101" s="14" t="s">
        <v>72</v>
      </c>
      <c r="C101" s="11">
        <v>62400</v>
      </c>
      <c r="D101" s="11">
        <v>0</v>
      </c>
      <c r="E101" s="11">
        <f>C101+D101</f>
        <v>62400</v>
      </c>
      <c r="F101" s="11"/>
      <c r="G101" s="11">
        <f>E101+F101</f>
        <v>62400</v>
      </c>
      <c r="H101" s="11"/>
      <c r="I101" s="11">
        <f>G101+H101</f>
        <v>62400</v>
      </c>
      <c r="J101" s="11"/>
      <c r="K101" s="11">
        <f>I101+J101</f>
        <v>62400</v>
      </c>
      <c r="L101" s="11"/>
      <c r="M101" s="11">
        <f t="shared" si="16"/>
        <v>62400</v>
      </c>
    </row>
    <row r="102" spans="1:13" ht="38.25">
      <c r="A102" s="2" t="s">
        <v>137</v>
      </c>
      <c r="B102" s="32" t="s">
        <v>136</v>
      </c>
      <c r="C102" s="18"/>
      <c r="D102" s="18"/>
      <c r="E102" s="18"/>
      <c r="F102" s="18"/>
      <c r="G102" s="18"/>
      <c r="H102" s="18"/>
      <c r="I102" s="18"/>
      <c r="J102" s="11">
        <f>J103</f>
        <v>898600</v>
      </c>
      <c r="K102" s="11">
        <f>I102+J102</f>
        <v>898600</v>
      </c>
      <c r="L102" s="11">
        <f>L103+L104</f>
        <v>60000</v>
      </c>
      <c r="M102" s="11">
        <f t="shared" si="16"/>
        <v>958600</v>
      </c>
    </row>
    <row r="103" spans="1:13" ht="38.25">
      <c r="A103" s="18"/>
      <c r="B103" s="32" t="s">
        <v>139</v>
      </c>
      <c r="C103" s="18"/>
      <c r="D103" s="18"/>
      <c r="E103" s="18"/>
      <c r="F103" s="18"/>
      <c r="G103" s="18"/>
      <c r="H103" s="18"/>
      <c r="I103" s="18"/>
      <c r="J103" s="11">
        <v>898600</v>
      </c>
      <c r="K103" s="11">
        <f>I103+J103</f>
        <v>898600</v>
      </c>
      <c r="L103" s="11"/>
      <c r="M103" s="11">
        <f t="shared" si="16"/>
        <v>898600</v>
      </c>
    </row>
    <row r="104" spans="1:13" ht="39.75" customHeight="1">
      <c r="A104" s="18"/>
      <c r="B104" s="32" t="s">
        <v>140</v>
      </c>
      <c r="C104" s="18"/>
      <c r="D104" s="18"/>
      <c r="E104" s="18"/>
      <c r="F104" s="18"/>
      <c r="G104" s="18"/>
      <c r="H104" s="18"/>
      <c r="I104" s="18"/>
      <c r="J104" s="11"/>
      <c r="K104" s="11"/>
      <c r="L104" s="11">
        <v>60000</v>
      </c>
      <c r="M104" s="11">
        <f>K104+L104</f>
        <v>60000</v>
      </c>
    </row>
    <row r="118" ht="12.75" customHeight="1" hidden="1"/>
  </sheetData>
  <mergeCells count="14">
    <mergeCell ref="E7:E8"/>
    <mergeCell ref="A7:A8"/>
    <mergeCell ref="B7:B8"/>
    <mergeCell ref="C7:C8"/>
    <mergeCell ref="A5:M5"/>
    <mergeCell ref="L7:L8"/>
    <mergeCell ref="M7:M8"/>
    <mergeCell ref="J7:J8"/>
    <mergeCell ref="K7:K8"/>
    <mergeCell ref="H7:H8"/>
    <mergeCell ref="I7:I8"/>
    <mergeCell ref="F7:F8"/>
    <mergeCell ref="G7:G8"/>
    <mergeCell ref="D7:D8"/>
  </mergeCells>
  <printOptions/>
  <pageMargins left="0.5905511811023623" right="0" top="0" bottom="0" header="0" footer="0"/>
  <pageSetup fitToHeight="0" fitToWidth="1" horizontalDpi="600" verticalDpi="600" orientation="portrait" paperSize="9" scale="91" r:id="rId1"/>
  <headerFooter alignWithMargins="0">
    <oddFooter>&amp;R&amp;P</oddFooter>
  </headerFooter>
  <rowBreaks count="3" manualBreakCount="3">
    <brk id="32" max="12" man="1"/>
    <brk id="70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2019-10-11T06:41:13Z</cp:lastPrinted>
  <dcterms:created xsi:type="dcterms:W3CDTF">2007-04-05T07:39:38Z</dcterms:created>
  <dcterms:modified xsi:type="dcterms:W3CDTF">2019-10-18T06:03:05Z</dcterms:modified>
  <cp:category/>
  <cp:version/>
  <cp:contentType/>
  <cp:contentStatus/>
</cp:coreProperties>
</file>