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0-2021" sheetId="1" r:id="rId1"/>
  </sheets>
  <definedNames>
    <definedName name="_xlnm.Print_Area" localSheetId="0">'2020-2021'!$A$1:$L$45</definedName>
  </definedNames>
  <calcPr fullCalcOnLoad="1"/>
</workbook>
</file>

<file path=xl/sharedStrings.xml><?xml version="1.0" encoding="utf-8"?>
<sst xmlns="http://schemas.openxmlformats.org/spreadsheetml/2006/main" count="96" uniqueCount="82">
  <si>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</si>
  <si>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</si>
  <si>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</si>
  <si>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</si>
  <si>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</si>
  <si>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</si>
  <si>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</si>
  <si>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</si>
  <si>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</si>
  <si>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</si>
  <si>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</si>
  <si>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</si>
  <si>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</si>
  <si>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</si>
  <si>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</si>
  <si>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</si>
  <si>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</si>
  <si>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</si>
  <si>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</si>
  <si>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</si>
  <si>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</si>
  <si>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</si>
  <si>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</si>
  <si>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</si>
  <si>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</si>
  <si>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</si>
  <si>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</si>
  <si>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</si>
  <si>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</si>
  <si>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</si>
  <si>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</si>
  <si>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</si>
  <si>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</si>
  <si>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</si>
  <si>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</si>
  <si>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</si>
  <si>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</si>
  <si>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</si>
  <si>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</si>
  <si>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</si>
  <si>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</si>
  <si>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</si>
  <si>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</si>
  <si>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</si>
  <si>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</si>
  <si>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</si>
  <si>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</si>
  <si>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</si>
  <si>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</si>
  <si>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</si>
  <si>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</si>
  <si>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</si>
  <si>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</si>
  <si>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</si>
  <si>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</si>
  <si>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</si>
  <si>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</si>
  <si>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</si>
  <si>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</si>
  <si>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</si>
  <si>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</si>
  <si>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</si>
  <si>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</si>
  <si>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</si>
  <si>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</si>
  <si>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</si>
  <si>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</si>
  <si>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</si>
  <si>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</si>
  <si>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</si>
  <si>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</si>
  <si>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</si>
  <si>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Приложение № 10</t>
  </si>
  <si>
    <t xml:space="preserve"> 2020 год</t>
  </si>
  <si>
    <t xml:space="preserve">        Объем доходов Снежинского городского округа по основным источникам доходов бюджета на плановый период 2020 и 2021 годов</t>
  </si>
  <si>
    <t xml:space="preserve"> 2021 год</t>
  </si>
  <si>
    <t>НАЛОГОВЫЕ ДОХОДЫ</t>
  </si>
  <si>
    <t>НЕНАЛОГОВЫЕ ДОХОДЫ</t>
  </si>
  <si>
    <t>изменения</t>
  </si>
  <si>
    <t>Изменения</t>
  </si>
  <si>
    <t>Приложение 10</t>
  </si>
  <si>
    <t xml:space="preserve"> от 17.10.2019 г. № 75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</si>
</sst>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SheetLayoutView="100" workbookViewId="0" topLeftCell="A1">
      <selection activeCell="O11" sqref="O11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8" width="25.75390625" style="0" hidden="1" customWidth="1"/>
    <col min="9" max="9" width="25.75390625" style="0" customWidth="1"/>
    <col min="10" max="10" width="25.75390625" style="0" hidden="1" customWidth="1"/>
    <col min="11" max="11" width="14.25390625" style="0" hidden="1" customWidth="1"/>
    <col min="12" max="12" width="27.25390625" style="0" customWidth="1"/>
  </cols>
  <sheetData>
    <row r="1" spans="4:12" ht="12.75">
      <c r="D1" s="25" t="s">
        <v>72</v>
      </c>
      <c r="F1" s="25"/>
      <c r="J1" s="25" t="s">
        <v>72</v>
      </c>
      <c r="L1" s="25" t="s">
        <v>80</v>
      </c>
    </row>
    <row r="2" spans="4:12" ht="12.75">
      <c r="D2" s="25" t="s">
        <v>56</v>
      </c>
      <c r="F2" s="25"/>
      <c r="J2" s="25" t="s">
        <v>56</v>
      </c>
      <c r="L2" s="25" t="s">
        <v>56</v>
      </c>
    </row>
    <row r="3" spans="4:12" ht="12.75">
      <c r="D3" s="25" t="s">
        <v>57</v>
      </c>
      <c r="F3" s="25"/>
      <c r="J3" s="25" t="s">
        <v>57</v>
      </c>
      <c r="L3" s="25" t="s">
        <v>57</v>
      </c>
    </row>
    <row r="4" spans="1:12" ht="12.75">
      <c r="A4" s="18"/>
      <c r="D4" s="26" t="s">
        <v>71</v>
      </c>
      <c r="F4" s="26"/>
      <c r="J4" s="26" t="s">
        <v>71</v>
      </c>
      <c r="L4" s="26" t="s">
        <v>81</v>
      </c>
    </row>
    <row r="5" spans="2:10" ht="12.75">
      <c r="B5" s="5"/>
      <c r="C5" s="5"/>
      <c r="D5" s="5"/>
      <c r="E5" s="5"/>
      <c r="F5" s="5"/>
      <c r="G5" s="5"/>
      <c r="H5" s="5"/>
      <c r="I5" s="5"/>
      <c r="J5" s="5"/>
    </row>
    <row r="6" spans="1:12" ht="36.75" customHeight="1">
      <c r="A6" s="40" t="s">
        <v>74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2:10" ht="15.75">
      <c r="B7" s="2"/>
      <c r="C7" s="2"/>
      <c r="D7" s="27" t="s">
        <v>45</v>
      </c>
      <c r="E7" s="2"/>
      <c r="F7" s="27" t="s">
        <v>45</v>
      </c>
      <c r="G7" s="2"/>
      <c r="H7" s="2"/>
      <c r="I7" s="2"/>
      <c r="J7" s="27" t="s">
        <v>45</v>
      </c>
    </row>
    <row r="8" spans="1:12" ht="15.75" customHeight="1">
      <c r="A8" s="44" t="s">
        <v>12</v>
      </c>
      <c r="B8" s="45" t="s">
        <v>14</v>
      </c>
      <c r="C8" s="41" t="s">
        <v>73</v>
      </c>
      <c r="D8" s="41" t="s">
        <v>75</v>
      </c>
      <c r="E8" s="41" t="s">
        <v>78</v>
      </c>
      <c r="F8" s="41" t="s">
        <v>78</v>
      </c>
      <c r="G8" s="41" t="s">
        <v>73</v>
      </c>
      <c r="H8" s="41" t="s">
        <v>79</v>
      </c>
      <c r="I8" s="41" t="s">
        <v>73</v>
      </c>
      <c r="J8" s="41" t="s">
        <v>75</v>
      </c>
      <c r="K8" s="41" t="s">
        <v>79</v>
      </c>
      <c r="L8" s="41" t="s">
        <v>75</v>
      </c>
    </row>
    <row r="9" spans="1:12" ht="25.5" customHeight="1">
      <c r="A9" s="44"/>
      <c r="B9" s="45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3.5" customHeight="1">
      <c r="A10" s="4" t="s">
        <v>25</v>
      </c>
      <c r="B10" s="24" t="s">
        <v>41</v>
      </c>
      <c r="C10" s="31">
        <f aca="true" t="shared" si="0" ref="C10:K10">C11+C28</f>
        <v>564879570</v>
      </c>
      <c r="D10" s="31">
        <f t="shared" si="0"/>
        <v>581646050</v>
      </c>
      <c r="E10" s="31">
        <f t="shared" si="0"/>
        <v>0</v>
      </c>
      <c r="F10" s="31">
        <f t="shared" si="0"/>
        <v>0</v>
      </c>
      <c r="G10" s="31">
        <f t="shared" si="0"/>
        <v>564879570</v>
      </c>
      <c r="H10" s="31">
        <f>H11+H28</f>
        <v>0</v>
      </c>
      <c r="I10" s="31">
        <f>G10+H10</f>
        <v>564879570</v>
      </c>
      <c r="J10" s="31">
        <f t="shared" si="0"/>
        <v>581646050</v>
      </c>
      <c r="K10" s="31">
        <f t="shared" si="0"/>
        <v>0</v>
      </c>
      <c r="L10" s="31">
        <f>L11+L28</f>
        <v>581646050</v>
      </c>
    </row>
    <row r="11" spans="1:12" ht="13.5" customHeight="1">
      <c r="A11" s="4"/>
      <c r="B11" s="24" t="s">
        <v>76</v>
      </c>
      <c r="C11" s="31">
        <f aca="true" t="shared" si="1" ref="C11:J11">C12+C15+C17+C21+C24</f>
        <v>515530813</v>
      </c>
      <c r="D11" s="31">
        <f t="shared" si="1"/>
        <v>533538065</v>
      </c>
      <c r="E11" s="31">
        <f t="shared" si="1"/>
        <v>0</v>
      </c>
      <c r="F11" s="31">
        <f t="shared" si="1"/>
        <v>0</v>
      </c>
      <c r="G11" s="31">
        <f t="shared" si="1"/>
        <v>515530813</v>
      </c>
      <c r="H11" s="31">
        <f>H12+H15+H17+H21+H24</f>
        <v>0</v>
      </c>
      <c r="I11" s="31">
        <f aca="true" t="shared" si="2" ref="I11:I45">G11+H11</f>
        <v>515530813</v>
      </c>
      <c r="J11" s="31">
        <f t="shared" si="1"/>
        <v>533538065</v>
      </c>
      <c r="K11" s="31">
        <f>K12+K15+K17+K21+K24</f>
        <v>0</v>
      </c>
      <c r="L11" s="31">
        <f>L12+L15+L17+L21+L24</f>
        <v>533538065</v>
      </c>
    </row>
    <row r="12" spans="1:12" ht="19.5" customHeight="1">
      <c r="A12" s="20" t="s">
        <v>11</v>
      </c>
      <c r="B12" s="21" t="s">
        <v>0</v>
      </c>
      <c r="C12" s="32">
        <f aca="true" t="shared" si="3" ref="C12:L12">SUM(C13)</f>
        <v>371959700</v>
      </c>
      <c r="D12" s="32">
        <f t="shared" si="3"/>
        <v>393791900</v>
      </c>
      <c r="E12" s="32">
        <f t="shared" si="3"/>
        <v>0</v>
      </c>
      <c r="F12" s="32">
        <f t="shared" si="3"/>
        <v>0</v>
      </c>
      <c r="G12" s="32">
        <f t="shared" si="3"/>
        <v>371959700</v>
      </c>
      <c r="H12" s="32">
        <f>H13</f>
        <v>0</v>
      </c>
      <c r="I12" s="32">
        <f t="shared" si="2"/>
        <v>371959700</v>
      </c>
      <c r="J12" s="32">
        <f t="shared" si="3"/>
        <v>393791900</v>
      </c>
      <c r="K12" s="32">
        <f>K13</f>
        <v>0</v>
      </c>
      <c r="L12" s="32">
        <f t="shared" si="3"/>
        <v>393791900</v>
      </c>
    </row>
    <row r="13" spans="1:12" ht="12.75">
      <c r="A13" s="6" t="s">
        <v>26</v>
      </c>
      <c r="B13" s="1" t="s">
        <v>27</v>
      </c>
      <c r="C13" s="33">
        <v>371959700</v>
      </c>
      <c r="D13" s="33">
        <v>393791900</v>
      </c>
      <c r="E13" s="33"/>
      <c r="F13" s="33"/>
      <c r="G13" s="33">
        <f aca="true" t="shared" si="4" ref="G13:G45">C13+E13</f>
        <v>371959700</v>
      </c>
      <c r="H13" s="33"/>
      <c r="I13" s="33">
        <f t="shared" si="2"/>
        <v>371959700</v>
      </c>
      <c r="J13" s="33">
        <f aca="true" t="shared" si="5" ref="J13:J45">D13+F13</f>
        <v>393791900</v>
      </c>
      <c r="K13" s="33"/>
      <c r="L13" s="33">
        <f>J13+K13</f>
        <v>393791900</v>
      </c>
    </row>
    <row r="14" spans="1:12" ht="25.5">
      <c r="A14" s="6"/>
      <c r="B14" s="7" t="s">
        <v>39</v>
      </c>
      <c r="C14" s="33">
        <v>73116877</v>
      </c>
      <c r="D14" s="33">
        <v>75704743</v>
      </c>
      <c r="E14" s="33"/>
      <c r="F14" s="33"/>
      <c r="G14" s="33">
        <f t="shared" si="4"/>
        <v>73116877</v>
      </c>
      <c r="H14" s="33"/>
      <c r="I14" s="33">
        <f t="shared" si="2"/>
        <v>73116877</v>
      </c>
      <c r="J14" s="33">
        <f t="shared" si="5"/>
        <v>75704743</v>
      </c>
      <c r="K14" s="33"/>
      <c r="L14" s="33">
        <f aca="true" t="shared" si="6" ref="L14:L45">J14+K14</f>
        <v>75704743</v>
      </c>
    </row>
    <row r="15" spans="1:12" ht="25.5">
      <c r="A15" s="20" t="s">
        <v>48</v>
      </c>
      <c r="B15" s="29" t="s">
        <v>49</v>
      </c>
      <c r="C15" s="34">
        <f>SUM(C16)</f>
        <v>4660313</v>
      </c>
      <c r="D15" s="34">
        <f>SUM(D16)</f>
        <v>4835365</v>
      </c>
      <c r="E15" s="34">
        <f>SUM(E16)</f>
        <v>0</v>
      </c>
      <c r="F15" s="34">
        <f>SUM(F16)</f>
        <v>0</v>
      </c>
      <c r="G15" s="34">
        <f t="shared" si="4"/>
        <v>4660313</v>
      </c>
      <c r="H15" s="34">
        <f>H16</f>
        <v>0</v>
      </c>
      <c r="I15" s="34">
        <f t="shared" si="2"/>
        <v>4660313</v>
      </c>
      <c r="J15" s="34">
        <f t="shared" si="5"/>
        <v>4835365</v>
      </c>
      <c r="K15" s="34">
        <f>K16</f>
        <v>0</v>
      </c>
      <c r="L15" s="34">
        <f t="shared" si="6"/>
        <v>4835365</v>
      </c>
    </row>
    <row r="16" spans="1:12" ht="27.75" customHeight="1">
      <c r="A16" s="22" t="s">
        <v>50</v>
      </c>
      <c r="B16" s="7" t="s">
        <v>51</v>
      </c>
      <c r="C16" s="33">
        <v>4660313</v>
      </c>
      <c r="D16" s="33">
        <v>4835365</v>
      </c>
      <c r="E16" s="33"/>
      <c r="F16" s="33"/>
      <c r="G16" s="33">
        <f t="shared" si="4"/>
        <v>4660313</v>
      </c>
      <c r="H16" s="33"/>
      <c r="I16" s="33">
        <f t="shared" si="2"/>
        <v>4660313</v>
      </c>
      <c r="J16" s="33">
        <f t="shared" si="5"/>
        <v>4835365</v>
      </c>
      <c r="K16" s="33"/>
      <c r="L16" s="33">
        <f t="shared" si="6"/>
        <v>4835365</v>
      </c>
    </row>
    <row r="17" spans="1:12" ht="23.25" customHeight="1">
      <c r="A17" s="20" t="s">
        <v>10</v>
      </c>
      <c r="B17" s="21" t="s">
        <v>1</v>
      </c>
      <c r="C17" s="32">
        <f>SUM(C18:C20)</f>
        <v>76700000</v>
      </c>
      <c r="D17" s="32">
        <f>SUM(D18:D20)</f>
        <v>72700000</v>
      </c>
      <c r="E17" s="32">
        <f>SUM(E18:E20)</f>
        <v>0</v>
      </c>
      <c r="F17" s="32">
        <f>SUM(F18:F20)</f>
        <v>0</v>
      </c>
      <c r="G17" s="32">
        <f t="shared" si="4"/>
        <v>76700000</v>
      </c>
      <c r="H17" s="32">
        <f>H18+H19+H20</f>
        <v>0</v>
      </c>
      <c r="I17" s="32">
        <f t="shared" si="2"/>
        <v>76700000</v>
      </c>
      <c r="J17" s="32">
        <f t="shared" si="5"/>
        <v>72700000</v>
      </c>
      <c r="K17" s="32">
        <f>K18+K19+K20</f>
        <v>0</v>
      </c>
      <c r="L17" s="32">
        <f t="shared" si="6"/>
        <v>72700000</v>
      </c>
    </row>
    <row r="18" spans="1:12" ht="27.75" customHeight="1">
      <c r="A18" s="22" t="s">
        <v>69</v>
      </c>
      <c r="B18" s="30" t="s">
        <v>70</v>
      </c>
      <c r="C18" s="33">
        <v>65000000</v>
      </c>
      <c r="D18" s="33">
        <v>68000000</v>
      </c>
      <c r="E18" s="33"/>
      <c r="F18" s="33"/>
      <c r="G18" s="33">
        <f t="shared" si="4"/>
        <v>65000000</v>
      </c>
      <c r="H18" s="33"/>
      <c r="I18" s="33">
        <f t="shared" si="2"/>
        <v>65000000</v>
      </c>
      <c r="J18" s="33">
        <f t="shared" si="5"/>
        <v>68000000</v>
      </c>
      <c r="K18" s="33"/>
      <c r="L18" s="33">
        <f t="shared" si="6"/>
        <v>68000000</v>
      </c>
    </row>
    <row r="19" spans="1:12" ht="24" customHeight="1">
      <c r="A19" s="22" t="s">
        <v>28</v>
      </c>
      <c r="B19" s="19" t="s">
        <v>13</v>
      </c>
      <c r="C19" s="33">
        <v>9000000</v>
      </c>
      <c r="D19" s="33">
        <v>2000000</v>
      </c>
      <c r="E19" s="33"/>
      <c r="F19" s="33"/>
      <c r="G19" s="33">
        <f t="shared" si="4"/>
        <v>9000000</v>
      </c>
      <c r="H19" s="33"/>
      <c r="I19" s="33">
        <f t="shared" si="2"/>
        <v>9000000</v>
      </c>
      <c r="J19" s="33">
        <f t="shared" si="5"/>
        <v>2000000</v>
      </c>
      <c r="K19" s="33"/>
      <c r="L19" s="33">
        <f t="shared" si="6"/>
        <v>2000000</v>
      </c>
    </row>
    <row r="20" spans="1:12" ht="24" customHeight="1">
      <c r="A20" s="22" t="s">
        <v>46</v>
      </c>
      <c r="B20" s="7" t="s">
        <v>47</v>
      </c>
      <c r="C20" s="33">
        <v>2700000</v>
      </c>
      <c r="D20" s="33">
        <v>2700000</v>
      </c>
      <c r="E20" s="33"/>
      <c r="F20" s="33"/>
      <c r="G20" s="33">
        <f t="shared" si="4"/>
        <v>2700000</v>
      </c>
      <c r="H20" s="33"/>
      <c r="I20" s="33">
        <f t="shared" si="2"/>
        <v>2700000</v>
      </c>
      <c r="J20" s="33">
        <f t="shared" si="5"/>
        <v>2700000</v>
      </c>
      <c r="K20" s="33"/>
      <c r="L20" s="33">
        <f t="shared" si="6"/>
        <v>2700000</v>
      </c>
    </row>
    <row r="21" spans="1:12" ht="20.25" customHeight="1">
      <c r="A21" s="20" t="s">
        <v>9</v>
      </c>
      <c r="B21" s="21" t="s">
        <v>2</v>
      </c>
      <c r="C21" s="32">
        <f>SUM(C22:C23)</f>
        <v>53500000</v>
      </c>
      <c r="D21" s="32">
        <f>SUM(D22:D23)</f>
        <v>53500000</v>
      </c>
      <c r="E21" s="32">
        <f>SUM(E22:E23)</f>
        <v>0</v>
      </c>
      <c r="F21" s="32">
        <f>SUM(F22:F23)</f>
        <v>0</v>
      </c>
      <c r="G21" s="32">
        <f t="shared" si="4"/>
        <v>53500000</v>
      </c>
      <c r="H21" s="32">
        <f>H22+H23</f>
        <v>0</v>
      </c>
      <c r="I21" s="32">
        <f t="shared" si="2"/>
        <v>53500000</v>
      </c>
      <c r="J21" s="32">
        <f t="shared" si="5"/>
        <v>53500000</v>
      </c>
      <c r="K21" s="32">
        <f>K22+K23</f>
        <v>0</v>
      </c>
      <c r="L21" s="32">
        <f t="shared" si="6"/>
        <v>53500000</v>
      </c>
    </row>
    <row r="22" spans="1:12" ht="20.25" customHeight="1">
      <c r="A22" s="6" t="s">
        <v>29</v>
      </c>
      <c r="B22" s="1" t="s">
        <v>15</v>
      </c>
      <c r="C22" s="33">
        <v>13500000</v>
      </c>
      <c r="D22" s="33">
        <v>13500000</v>
      </c>
      <c r="E22" s="33"/>
      <c r="F22" s="33"/>
      <c r="G22" s="33">
        <f t="shared" si="4"/>
        <v>13500000</v>
      </c>
      <c r="H22" s="33"/>
      <c r="I22" s="33">
        <f t="shared" si="2"/>
        <v>13500000</v>
      </c>
      <c r="J22" s="33">
        <f t="shared" si="5"/>
        <v>13500000</v>
      </c>
      <c r="K22" s="33"/>
      <c r="L22" s="33">
        <f t="shared" si="6"/>
        <v>13500000</v>
      </c>
    </row>
    <row r="23" spans="1:12" ht="25.5" customHeight="1">
      <c r="A23" s="6" t="s">
        <v>30</v>
      </c>
      <c r="B23" s="1" t="s">
        <v>31</v>
      </c>
      <c r="C23" s="33">
        <v>40000000</v>
      </c>
      <c r="D23" s="33">
        <v>40000000</v>
      </c>
      <c r="E23" s="33"/>
      <c r="F23" s="33"/>
      <c r="G23" s="33">
        <f t="shared" si="4"/>
        <v>40000000</v>
      </c>
      <c r="H23" s="33"/>
      <c r="I23" s="33">
        <f t="shared" si="2"/>
        <v>40000000</v>
      </c>
      <c r="J23" s="33">
        <f t="shared" si="5"/>
        <v>40000000</v>
      </c>
      <c r="K23" s="33"/>
      <c r="L23" s="33">
        <f t="shared" si="6"/>
        <v>40000000</v>
      </c>
    </row>
    <row r="24" spans="1:12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8710800</v>
      </c>
      <c r="E24" s="32">
        <f>SUM(E25:E27)</f>
        <v>0</v>
      </c>
      <c r="F24" s="32">
        <f>SUM(F25:F27)</f>
        <v>0</v>
      </c>
      <c r="G24" s="32">
        <f t="shared" si="4"/>
        <v>8710800</v>
      </c>
      <c r="H24" s="32">
        <f>H25+H26+H27</f>
        <v>0</v>
      </c>
      <c r="I24" s="32">
        <f t="shared" si="2"/>
        <v>8710800</v>
      </c>
      <c r="J24" s="32">
        <f t="shared" si="5"/>
        <v>8710800</v>
      </c>
      <c r="K24" s="32">
        <f>K25+K26+K27</f>
        <v>0</v>
      </c>
      <c r="L24" s="32">
        <f t="shared" si="6"/>
        <v>8710800</v>
      </c>
    </row>
    <row r="25" spans="1:12" ht="32.25" customHeight="1">
      <c r="A25" s="3" t="s">
        <v>19</v>
      </c>
      <c r="B25" s="7" t="s">
        <v>52</v>
      </c>
      <c r="C25" s="36">
        <v>3200000</v>
      </c>
      <c r="D25" s="36">
        <v>3200000</v>
      </c>
      <c r="E25" s="36"/>
      <c r="F25" s="36"/>
      <c r="G25" s="36">
        <f t="shared" si="4"/>
        <v>3200000</v>
      </c>
      <c r="H25" s="36"/>
      <c r="I25" s="36">
        <f t="shared" si="2"/>
        <v>3200000</v>
      </c>
      <c r="J25" s="36">
        <f t="shared" si="5"/>
        <v>3200000</v>
      </c>
      <c r="K25" s="36"/>
      <c r="L25" s="36">
        <f t="shared" si="6"/>
        <v>3200000</v>
      </c>
    </row>
    <row r="26" spans="1:12" ht="57" customHeight="1">
      <c r="A26" s="3" t="s">
        <v>67</v>
      </c>
      <c r="B26" s="7" t="s">
        <v>68</v>
      </c>
      <c r="C26" s="36">
        <v>129000</v>
      </c>
      <c r="D26" s="36">
        <v>129000</v>
      </c>
      <c r="E26" s="36"/>
      <c r="F26" s="36"/>
      <c r="G26" s="36">
        <f t="shared" si="4"/>
        <v>129000</v>
      </c>
      <c r="H26" s="36"/>
      <c r="I26" s="36">
        <f t="shared" si="2"/>
        <v>129000</v>
      </c>
      <c r="J26" s="36">
        <f t="shared" si="5"/>
        <v>129000</v>
      </c>
      <c r="K26" s="36"/>
      <c r="L26" s="36">
        <f t="shared" si="6"/>
        <v>129000</v>
      </c>
    </row>
    <row r="27" spans="1:12" ht="30" customHeight="1">
      <c r="A27" s="3" t="s">
        <v>20</v>
      </c>
      <c r="B27" s="7" t="s">
        <v>53</v>
      </c>
      <c r="C27" s="36">
        <v>5381800</v>
      </c>
      <c r="D27" s="36">
        <v>5381800</v>
      </c>
      <c r="E27" s="36"/>
      <c r="F27" s="36"/>
      <c r="G27" s="36">
        <f t="shared" si="4"/>
        <v>5381800</v>
      </c>
      <c r="H27" s="36"/>
      <c r="I27" s="36">
        <f t="shared" si="2"/>
        <v>5381800</v>
      </c>
      <c r="J27" s="36">
        <f t="shared" si="5"/>
        <v>5381800</v>
      </c>
      <c r="K27" s="36"/>
      <c r="L27" s="36">
        <f t="shared" si="6"/>
        <v>5381800</v>
      </c>
    </row>
    <row r="28" spans="1:12" ht="30" customHeight="1">
      <c r="A28" s="3"/>
      <c r="B28" s="24" t="s">
        <v>77</v>
      </c>
      <c r="C28" s="37">
        <f>C29+C34+C37+C40+C42+C43</f>
        <v>49348757</v>
      </c>
      <c r="D28" s="37">
        <f>D29+D34+D37+D40+D42+D43</f>
        <v>48107985</v>
      </c>
      <c r="E28" s="37">
        <f>E29+E34+E37+E40+E42+E43</f>
        <v>0</v>
      </c>
      <c r="F28" s="37">
        <f>F29+F34+F37+F40+F42+F43</f>
        <v>0</v>
      </c>
      <c r="G28" s="37">
        <f t="shared" si="4"/>
        <v>49348757</v>
      </c>
      <c r="H28" s="37">
        <f>H29+H34+H37+H40+H42+H43</f>
        <v>0</v>
      </c>
      <c r="I28" s="37">
        <f t="shared" si="2"/>
        <v>49348757</v>
      </c>
      <c r="J28" s="37">
        <f t="shared" si="5"/>
        <v>48107985</v>
      </c>
      <c r="K28" s="37">
        <f>K29+K34+K37+K40+K42+K43</f>
        <v>0</v>
      </c>
      <c r="L28" s="37">
        <f t="shared" si="6"/>
        <v>48107985</v>
      </c>
    </row>
    <row r="29" spans="1:12" ht="41.25" customHeight="1">
      <c r="A29" s="8" t="s">
        <v>8</v>
      </c>
      <c r="B29" s="9" t="s">
        <v>17</v>
      </c>
      <c r="C29" s="32">
        <f>SUM(C30:C33)</f>
        <v>29442423</v>
      </c>
      <c r="D29" s="32">
        <f>SUM(D30:D33)</f>
        <v>29747927</v>
      </c>
      <c r="E29" s="32">
        <f>SUM(E30:E33)</f>
        <v>0</v>
      </c>
      <c r="F29" s="32">
        <f>SUM(F30:F33)</f>
        <v>0</v>
      </c>
      <c r="G29" s="32">
        <f t="shared" si="4"/>
        <v>29442423</v>
      </c>
      <c r="H29" s="32">
        <f>H30+H31+H32+H33</f>
        <v>0</v>
      </c>
      <c r="I29" s="32">
        <f t="shared" si="2"/>
        <v>29442423</v>
      </c>
      <c r="J29" s="32">
        <f t="shared" si="5"/>
        <v>29747927</v>
      </c>
      <c r="K29" s="32">
        <f>K30+K31+K32+K33</f>
        <v>0</v>
      </c>
      <c r="L29" s="32">
        <f t="shared" si="6"/>
        <v>29747927</v>
      </c>
    </row>
    <row r="30" spans="1:12" s="23" customFormat="1" ht="57" customHeight="1">
      <c r="A30" s="3" t="s">
        <v>40</v>
      </c>
      <c r="B30" s="7" t="s">
        <v>42</v>
      </c>
      <c r="C30" s="33">
        <v>200000</v>
      </c>
      <c r="D30" s="33">
        <v>200000</v>
      </c>
      <c r="E30" s="33"/>
      <c r="F30" s="33"/>
      <c r="G30" s="33">
        <f t="shared" si="4"/>
        <v>200000</v>
      </c>
      <c r="H30" s="33"/>
      <c r="I30" s="33">
        <f t="shared" si="2"/>
        <v>200000</v>
      </c>
      <c r="J30" s="33">
        <f t="shared" si="5"/>
        <v>200000</v>
      </c>
      <c r="K30" s="33"/>
      <c r="L30" s="33">
        <f t="shared" si="6"/>
        <v>200000</v>
      </c>
    </row>
    <row r="31" spans="1:12" ht="65.25" customHeight="1">
      <c r="A31" s="3" t="s">
        <v>21</v>
      </c>
      <c r="B31" s="7" t="s">
        <v>60</v>
      </c>
      <c r="C31" s="33">
        <v>28608968</v>
      </c>
      <c r="D31" s="33">
        <v>28932253</v>
      </c>
      <c r="E31" s="33"/>
      <c r="F31" s="33"/>
      <c r="G31" s="33">
        <f t="shared" si="4"/>
        <v>28608968</v>
      </c>
      <c r="H31" s="33"/>
      <c r="I31" s="33">
        <f t="shared" si="2"/>
        <v>28608968</v>
      </c>
      <c r="J31" s="33">
        <f t="shared" si="5"/>
        <v>28932253</v>
      </c>
      <c r="K31" s="33"/>
      <c r="L31" s="33">
        <f t="shared" si="6"/>
        <v>28932253</v>
      </c>
    </row>
    <row r="32" spans="1:12" ht="25.5">
      <c r="A32" s="3" t="s">
        <v>22</v>
      </c>
      <c r="B32" s="7" t="s">
        <v>43</v>
      </c>
      <c r="C32" s="33">
        <v>218000</v>
      </c>
      <c r="D32" s="33">
        <v>219000</v>
      </c>
      <c r="E32" s="33"/>
      <c r="F32" s="33"/>
      <c r="G32" s="33">
        <f t="shared" si="4"/>
        <v>218000</v>
      </c>
      <c r="H32" s="33"/>
      <c r="I32" s="33">
        <f t="shared" si="2"/>
        <v>218000</v>
      </c>
      <c r="J32" s="33">
        <f t="shared" si="5"/>
        <v>219000</v>
      </c>
      <c r="K32" s="33"/>
      <c r="L32" s="33">
        <f t="shared" si="6"/>
        <v>219000</v>
      </c>
    </row>
    <row r="33" spans="1:12" ht="68.25" customHeight="1">
      <c r="A33" s="3" t="s">
        <v>23</v>
      </c>
      <c r="B33" s="7" t="s">
        <v>61</v>
      </c>
      <c r="C33" s="33">
        <v>415455</v>
      </c>
      <c r="D33" s="33">
        <v>396674</v>
      </c>
      <c r="E33" s="33"/>
      <c r="F33" s="33"/>
      <c r="G33" s="33">
        <f t="shared" si="4"/>
        <v>415455</v>
      </c>
      <c r="H33" s="33"/>
      <c r="I33" s="33">
        <f t="shared" si="2"/>
        <v>415455</v>
      </c>
      <c r="J33" s="33">
        <f t="shared" si="5"/>
        <v>396674</v>
      </c>
      <c r="K33" s="33"/>
      <c r="L33" s="33">
        <f t="shared" si="6"/>
        <v>396674</v>
      </c>
    </row>
    <row r="34" spans="1:12" ht="24.75" customHeight="1">
      <c r="A34" s="8" t="s">
        <v>7</v>
      </c>
      <c r="B34" s="9" t="s">
        <v>3</v>
      </c>
      <c r="C34" s="32">
        <f>SUM(C35:C36)</f>
        <v>2982750</v>
      </c>
      <c r="D34" s="32">
        <f>SUM(D35:D36)</f>
        <v>3029500</v>
      </c>
      <c r="E34" s="32">
        <f>SUM(E35:E36)</f>
        <v>0</v>
      </c>
      <c r="F34" s="32">
        <f>SUM(F35:F36)</f>
        <v>0</v>
      </c>
      <c r="G34" s="32">
        <f t="shared" si="4"/>
        <v>2982750</v>
      </c>
      <c r="H34" s="32">
        <f>H35+H36</f>
        <v>0</v>
      </c>
      <c r="I34" s="32">
        <f t="shared" si="2"/>
        <v>2982750</v>
      </c>
      <c r="J34" s="32">
        <f t="shared" si="5"/>
        <v>3029500</v>
      </c>
      <c r="K34" s="32">
        <f>K35+K36</f>
        <v>0</v>
      </c>
      <c r="L34" s="32">
        <f t="shared" si="6"/>
        <v>3029500</v>
      </c>
    </row>
    <row r="35" spans="1:12" ht="19.5" customHeight="1">
      <c r="A35" s="3" t="s">
        <v>33</v>
      </c>
      <c r="B35" s="7" t="s">
        <v>34</v>
      </c>
      <c r="C35" s="33">
        <v>1322750</v>
      </c>
      <c r="D35" s="33">
        <v>1369500</v>
      </c>
      <c r="E35" s="33"/>
      <c r="F35" s="33"/>
      <c r="G35" s="33">
        <f t="shared" si="4"/>
        <v>1322750</v>
      </c>
      <c r="H35" s="33"/>
      <c r="I35" s="33">
        <f t="shared" si="2"/>
        <v>1322750</v>
      </c>
      <c r="J35" s="33">
        <f t="shared" si="5"/>
        <v>1369500</v>
      </c>
      <c r="K35" s="33"/>
      <c r="L35" s="33">
        <f t="shared" si="6"/>
        <v>1369500</v>
      </c>
    </row>
    <row r="36" spans="1:12" ht="19.5" customHeight="1">
      <c r="A36" s="3" t="s">
        <v>54</v>
      </c>
      <c r="B36" s="7" t="s">
        <v>55</v>
      </c>
      <c r="C36" s="33">
        <v>1660000</v>
      </c>
      <c r="D36" s="33">
        <v>1660000</v>
      </c>
      <c r="E36" s="33"/>
      <c r="F36" s="33"/>
      <c r="G36" s="33">
        <f t="shared" si="4"/>
        <v>1660000</v>
      </c>
      <c r="H36" s="33"/>
      <c r="I36" s="33">
        <f t="shared" si="2"/>
        <v>1660000</v>
      </c>
      <c r="J36" s="33">
        <f t="shared" si="5"/>
        <v>1660000</v>
      </c>
      <c r="K36" s="33"/>
      <c r="L36" s="33">
        <f t="shared" si="6"/>
        <v>1660000</v>
      </c>
    </row>
    <row r="37" spans="1:12" ht="25.5">
      <c r="A37" s="8" t="s">
        <v>6</v>
      </c>
      <c r="B37" s="10" t="s">
        <v>44</v>
      </c>
      <c r="C37" s="32">
        <f>SUM(C38:C39)</f>
        <v>9835136</v>
      </c>
      <c r="D37" s="32">
        <f>SUM(D38:D39)</f>
        <v>9903086</v>
      </c>
      <c r="E37" s="32">
        <f>SUM(E38:E39)</f>
        <v>0</v>
      </c>
      <c r="F37" s="32">
        <f>SUM(F38:F39)</f>
        <v>0</v>
      </c>
      <c r="G37" s="32">
        <f t="shared" si="4"/>
        <v>9835136</v>
      </c>
      <c r="H37" s="32">
        <f>H38+H39</f>
        <v>0</v>
      </c>
      <c r="I37" s="32">
        <f t="shared" si="2"/>
        <v>9835136</v>
      </c>
      <c r="J37" s="32">
        <f t="shared" si="5"/>
        <v>9903086</v>
      </c>
      <c r="K37" s="32">
        <f>K38+K39</f>
        <v>0</v>
      </c>
      <c r="L37" s="32">
        <f t="shared" si="6"/>
        <v>9903086</v>
      </c>
    </row>
    <row r="38" spans="1:12" s="14" customFormat="1" ht="30" customHeight="1">
      <c r="A38" s="3" t="s">
        <v>58</v>
      </c>
      <c r="B38" s="15" t="s">
        <v>62</v>
      </c>
      <c r="C38" s="33">
        <v>7860000</v>
      </c>
      <c r="D38" s="33">
        <v>7860000</v>
      </c>
      <c r="E38" s="33"/>
      <c r="F38" s="33"/>
      <c r="G38" s="33">
        <f t="shared" si="4"/>
        <v>7860000</v>
      </c>
      <c r="H38" s="33"/>
      <c r="I38" s="33">
        <f t="shared" si="2"/>
        <v>7860000</v>
      </c>
      <c r="J38" s="33">
        <f t="shared" si="5"/>
        <v>7860000</v>
      </c>
      <c r="K38" s="33"/>
      <c r="L38" s="33">
        <f t="shared" si="6"/>
        <v>7860000</v>
      </c>
    </row>
    <row r="39" spans="1:12" s="14" customFormat="1" ht="21" customHeight="1">
      <c r="A39" s="3" t="s">
        <v>59</v>
      </c>
      <c r="B39" s="15" t="s">
        <v>63</v>
      </c>
      <c r="C39" s="33">
        <v>1975136</v>
      </c>
      <c r="D39" s="33">
        <v>2043086</v>
      </c>
      <c r="E39" s="33"/>
      <c r="F39" s="33"/>
      <c r="G39" s="33">
        <f t="shared" si="4"/>
        <v>1975136</v>
      </c>
      <c r="H39" s="33"/>
      <c r="I39" s="33">
        <f t="shared" si="2"/>
        <v>1975136</v>
      </c>
      <c r="J39" s="33">
        <f t="shared" si="5"/>
        <v>2043086</v>
      </c>
      <c r="K39" s="33"/>
      <c r="L39" s="33">
        <f t="shared" si="6"/>
        <v>2043086</v>
      </c>
    </row>
    <row r="40" spans="1:12" ht="25.5">
      <c r="A40" s="8" t="s">
        <v>5</v>
      </c>
      <c r="B40" s="9" t="s">
        <v>4</v>
      </c>
      <c r="C40" s="32">
        <f>SUM(C41)</f>
        <v>2306484</v>
      </c>
      <c r="D40" s="32">
        <f>SUM(D41)</f>
        <v>645508</v>
      </c>
      <c r="E40" s="32">
        <f>SUM(E41)</f>
        <v>0</v>
      </c>
      <c r="F40" s="32">
        <f>SUM(F41)</f>
        <v>0</v>
      </c>
      <c r="G40" s="32">
        <f t="shared" si="4"/>
        <v>2306484</v>
      </c>
      <c r="H40" s="32">
        <f>H41</f>
        <v>0</v>
      </c>
      <c r="I40" s="32">
        <f t="shared" si="2"/>
        <v>2306484</v>
      </c>
      <c r="J40" s="32">
        <f t="shared" si="5"/>
        <v>645508</v>
      </c>
      <c r="K40" s="32">
        <f>K41</f>
        <v>0</v>
      </c>
      <c r="L40" s="32">
        <f t="shared" si="6"/>
        <v>645508</v>
      </c>
    </row>
    <row r="41" spans="1:12" ht="66" customHeight="1">
      <c r="A41" s="3" t="s">
        <v>24</v>
      </c>
      <c r="B41" s="11" t="s">
        <v>64</v>
      </c>
      <c r="C41" s="33">
        <v>2306484</v>
      </c>
      <c r="D41" s="33">
        <v>645508</v>
      </c>
      <c r="E41" s="33"/>
      <c r="F41" s="33"/>
      <c r="G41" s="33">
        <f t="shared" si="4"/>
        <v>2306484</v>
      </c>
      <c r="H41" s="33"/>
      <c r="I41" s="33">
        <f t="shared" si="2"/>
        <v>2306484</v>
      </c>
      <c r="J41" s="33">
        <f t="shared" si="5"/>
        <v>645508</v>
      </c>
      <c r="K41" s="33"/>
      <c r="L41" s="33">
        <f t="shared" si="6"/>
        <v>645508</v>
      </c>
    </row>
    <row r="42" spans="1:12" ht="22.5" customHeight="1">
      <c r="A42" s="8" t="s">
        <v>35</v>
      </c>
      <c r="B42" s="9" t="s">
        <v>36</v>
      </c>
      <c r="C42" s="32">
        <v>4324964</v>
      </c>
      <c r="D42" s="32">
        <v>4324964</v>
      </c>
      <c r="E42" s="32"/>
      <c r="F42" s="32"/>
      <c r="G42" s="32">
        <f t="shared" si="4"/>
        <v>4324964</v>
      </c>
      <c r="H42" s="32"/>
      <c r="I42" s="32">
        <f t="shared" si="2"/>
        <v>4324964</v>
      </c>
      <c r="J42" s="32">
        <f t="shared" si="5"/>
        <v>4324964</v>
      </c>
      <c r="K42" s="32"/>
      <c r="L42" s="32">
        <f t="shared" si="6"/>
        <v>4324964</v>
      </c>
    </row>
    <row r="43" spans="1:12" ht="22.5" customHeight="1">
      <c r="A43" s="8" t="s">
        <v>65</v>
      </c>
      <c r="B43" s="9" t="s">
        <v>66</v>
      </c>
      <c r="C43" s="32">
        <v>457000</v>
      </c>
      <c r="D43" s="32">
        <v>457000</v>
      </c>
      <c r="E43" s="32"/>
      <c r="F43" s="32"/>
      <c r="G43" s="32">
        <f t="shared" si="4"/>
        <v>457000</v>
      </c>
      <c r="H43" s="32"/>
      <c r="I43" s="32">
        <f t="shared" si="2"/>
        <v>457000</v>
      </c>
      <c r="J43" s="32">
        <f t="shared" si="5"/>
        <v>457000</v>
      </c>
      <c r="K43" s="32"/>
      <c r="L43" s="32">
        <f t="shared" si="6"/>
        <v>457000</v>
      </c>
    </row>
    <row r="44" spans="1:12" ht="18" customHeight="1">
      <c r="A44" s="8" t="s">
        <v>37</v>
      </c>
      <c r="B44" s="9" t="s">
        <v>38</v>
      </c>
      <c r="C44" s="32">
        <v>1492184300</v>
      </c>
      <c r="D44" s="32">
        <v>1495898800</v>
      </c>
      <c r="E44" s="32">
        <v>1976000</v>
      </c>
      <c r="F44" s="32">
        <v>1776000</v>
      </c>
      <c r="G44" s="32">
        <f t="shared" si="4"/>
        <v>1494160300</v>
      </c>
      <c r="H44" s="32">
        <v>16800</v>
      </c>
      <c r="I44" s="32">
        <f t="shared" si="2"/>
        <v>1494177100</v>
      </c>
      <c r="J44" s="32">
        <f t="shared" si="5"/>
        <v>1497674800</v>
      </c>
      <c r="K44" s="32">
        <v>238600</v>
      </c>
      <c r="L44" s="32">
        <f t="shared" si="6"/>
        <v>1497913400</v>
      </c>
    </row>
    <row r="45" spans="1:12" ht="22.5" customHeight="1">
      <c r="A45" s="12"/>
      <c r="B45" s="13" t="s">
        <v>18</v>
      </c>
      <c r="C45" s="35">
        <f>C10+C44</f>
        <v>2057063870</v>
      </c>
      <c r="D45" s="35">
        <f>D10+D44</f>
        <v>2077544850</v>
      </c>
      <c r="E45" s="35">
        <f>E10+E44</f>
        <v>1976000</v>
      </c>
      <c r="F45" s="35">
        <f>F10+F44</f>
        <v>1776000</v>
      </c>
      <c r="G45" s="35">
        <f t="shared" si="4"/>
        <v>2059039870</v>
      </c>
      <c r="H45" s="35">
        <f>H10+H44</f>
        <v>16800</v>
      </c>
      <c r="I45" s="35">
        <f t="shared" si="2"/>
        <v>2059056670</v>
      </c>
      <c r="J45" s="35">
        <f t="shared" si="5"/>
        <v>2079320850</v>
      </c>
      <c r="K45" s="35">
        <f>K10+K44</f>
        <v>238600</v>
      </c>
      <c r="L45" s="35">
        <f t="shared" si="6"/>
        <v>2079559450</v>
      </c>
    </row>
    <row r="46" spans="1:10" ht="14.25" customHeight="1">
      <c r="A46" s="16"/>
      <c r="B46" s="17"/>
      <c r="C46" s="17"/>
      <c r="D46" s="28"/>
      <c r="E46" s="17"/>
      <c r="F46" s="28"/>
      <c r="G46" s="17"/>
      <c r="H46" s="17"/>
      <c r="I46" s="17"/>
      <c r="J46" s="28"/>
    </row>
    <row r="47" spans="1:4" ht="33" customHeight="1">
      <c r="A47" s="43"/>
      <c r="B47" s="43"/>
      <c r="C47" s="43"/>
      <c r="D47" s="43"/>
    </row>
    <row r="49" spans="7:10" ht="12.75">
      <c r="G49" s="38">
        <f>G10-G14</f>
        <v>491762693</v>
      </c>
      <c r="H49" s="38"/>
      <c r="I49" s="38"/>
      <c r="J49" s="38">
        <f>J10-J14</f>
        <v>505941307</v>
      </c>
    </row>
    <row r="50" spans="7:10" ht="12.75">
      <c r="G50">
        <v>2</v>
      </c>
      <c r="J50">
        <v>2</v>
      </c>
    </row>
    <row r="51" spans="7:10" ht="12.75">
      <c r="G51" s="39">
        <f>G49/G50</f>
        <v>245881346.5</v>
      </c>
      <c r="H51" s="39"/>
      <c r="I51" s="39"/>
      <c r="J51" s="39">
        <f>J49/J50</f>
        <v>252970653.5</v>
      </c>
    </row>
  </sheetData>
  <mergeCells count="14">
    <mergeCell ref="H8:H9"/>
    <mergeCell ref="I8:I9"/>
    <mergeCell ref="K8:K9"/>
    <mergeCell ref="L8:L9"/>
    <mergeCell ref="A6:L6"/>
    <mergeCell ref="C8:C9"/>
    <mergeCell ref="A47:D47"/>
    <mergeCell ref="A8:A9"/>
    <mergeCell ref="B8:B9"/>
    <mergeCell ref="D8:D9"/>
    <mergeCell ref="E8:E9"/>
    <mergeCell ref="F8:F9"/>
    <mergeCell ref="G8:G9"/>
    <mergeCell ref="J8:J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2018-11-16T03:58:18Z</cp:lastPrinted>
  <dcterms:created xsi:type="dcterms:W3CDTF">2007-04-05T07:39:38Z</dcterms:created>
  <dcterms:modified xsi:type="dcterms:W3CDTF">2019-10-18T08:11:42Z</dcterms:modified>
  <cp:category/>
  <cp:version/>
  <cp:contentType/>
  <cp:contentStatus/>
</cp:coreProperties>
</file>